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805"/>
  </bookViews>
  <sheets>
    <sheet name="Sheet1" sheetId="2" r:id="rId1"/>
  </sheets>
  <definedNames>
    <definedName name="_xlnm._FilterDatabase" localSheetId="0" hidden="1">Sheet1!$A$3:$K$317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<sst xmlns="http://schemas.openxmlformats.org/spreadsheetml/2006/main" count="428" uniqueCount="276">
  <si>
    <t>附件</t>
  </si>
  <si>
    <r>
      <t>四川省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宋体"/>
        <charset val="134"/>
      </rPr>
      <t>年新能源汽车推广应用国家补助资金地方公示车辆信息表</t>
    </r>
  </si>
  <si>
    <t>年份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</si>
  <si>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</si>
  <si>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</si>
  <si>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</si>
  <si>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</si>
  <si>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</si>
  <si>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</si>
  <si>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</si>
  <si>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</si>
  <si>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地方拟申请补助资金（万元）</t>
  </si>
  <si>
    <t>备注</t>
  </si>
  <si>
    <t>总计</t>
  </si>
  <si>
    <t>合计</t>
  </si>
  <si>
    <t>四川野马汽车股份有限公司</t>
  </si>
  <si>
    <t>小计</t>
  </si>
  <si>
    <t>SQJ6460BEV</t>
  </si>
  <si>
    <t>中植一客成都汽车有限公司</t>
  </si>
  <si>
    <t>CDL5020XXYBEV2</t>
  </si>
  <si>
    <r>
      <t>1</t>
    </r>
    <r>
      <rPr>
        <sz val="12"/>
        <rFont val="仿宋_GB2312"/>
        <charset val="134"/>
      </rPr>
      <t>辆抽车未见车</t>
    </r>
  </si>
  <si>
    <t>CDL5020XXYBEV3</t>
  </si>
  <si>
    <r>
      <t>6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</t>
    </r>
  </si>
  <si>
    <t>CDL5021XXYBEV</t>
  </si>
  <si>
    <r>
      <t>12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</t>
    </r>
  </si>
  <si>
    <t>CDL6606LRBEV</t>
  </si>
  <si>
    <r>
      <t>137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</t>
    </r>
  </si>
  <si>
    <t>CDL6810LRBEV</t>
  </si>
  <si>
    <r>
      <t>17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</t>
    </r>
  </si>
  <si>
    <t>CDL6810LRBEV1</t>
  </si>
  <si>
    <r>
      <t>64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万公里，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辆未接入平台</t>
    </r>
  </si>
  <si>
    <t>成都客车股份有限公司</t>
  </si>
  <si>
    <t xml:space="preserve">CDK6703BEV2 </t>
  </si>
  <si>
    <r>
      <t>370</t>
    </r>
    <r>
      <rPr>
        <sz val="12"/>
        <rFont val="仿宋_GB2312"/>
        <charset val="134"/>
      </rPr>
      <t>辆里程未达标</t>
    </r>
  </si>
  <si>
    <t>SQJ5020XXYM1BEV</t>
  </si>
  <si>
    <t>SQJ6100S1BEV</t>
  </si>
  <si>
    <r>
      <t>1</t>
    </r>
    <r>
      <rPr>
        <sz val="12"/>
        <rFont val="仿宋_GB2312"/>
        <charset val="134"/>
      </rPr>
      <t>辆抽车未见</t>
    </r>
  </si>
  <si>
    <t>SQJ6101S1BEV</t>
  </si>
  <si>
    <t>SQJ6460B2BEV</t>
  </si>
  <si>
    <r>
      <t>2</t>
    </r>
    <r>
      <rPr>
        <sz val="12"/>
        <rFont val="仿宋_GB2312"/>
        <charset val="134"/>
      </rPr>
      <t>辆抽车未见</t>
    </r>
  </si>
  <si>
    <t>SQJ6460M1BEV</t>
  </si>
  <si>
    <t>SQJ6810S2BEV</t>
  </si>
  <si>
    <r>
      <t>3</t>
    </r>
    <r>
      <rPr>
        <sz val="12"/>
        <rFont val="仿宋_GB2312"/>
        <charset val="134"/>
      </rPr>
      <t>辆抽车未见</t>
    </r>
  </si>
  <si>
    <t>SQJ6811S1BEV</t>
  </si>
  <si>
    <t>成都广通汽车有限公司</t>
  </si>
  <si>
    <t xml:space="preserve">CAT6680CRBEVT </t>
  </si>
  <si>
    <t>CDK5040XXYBEV</t>
  </si>
  <si>
    <t>CDK6603BEV1</t>
  </si>
  <si>
    <r>
      <t>5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</t>
    </r>
  </si>
  <si>
    <t>CDK6630CBEV</t>
  </si>
  <si>
    <r>
      <t>1</t>
    </r>
    <r>
      <rPr>
        <sz val="12"/>
        <rFont val="仿宋_GB2312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万公里</t>
    </r>
  </si>
  <si>
    <t>CDK6801CBEV1</t>
  </si>
  <si>
    <t>CDK6850CBEV6</t>
  </si>
  <si>
    <t>成都雅骏汽车制造有限公司</t>
  </si>
  <si>
    <t>CTT5030XLCGC1BEV</t>
  </si>
  <si>
    <t>CTT5030XXYGC1BEV</t>
  </si>
  <si>
    <t>CTT5040XXYGC2BEV</t>
  </si>
  <si>
    <t>CTT5040XXYGW1BEV</t>
  </si>
  <si>
    <t>CTT5041CCYGW1BEV</t>
  </si>
  <si>
    <t>CTT5041XXYBEV</t>
  </si>
  <si>
    <t>CTT5042XXYGW1BEV</t>
  </si>
  <si>
    <t>CTT5071CCYGW1BEV</t>
  </si>
  <si>
    <t>CTT5071XLCGW1BEV</t>
  </si>
  <si>
    <t>CTT5071XXYGW1BEV</t>
  </si>
  <si>
    <t>CDL5030XXYBEV1</t>
  </si>
  <si>
    <t>CDL6110LRBEV1</t>
  </si>
  <si>
    <t>CDL6110LRBEV2</t>
  </si>
  <si>
    <t>CDL6810LRBEV2</t>
  </si>
  <si>
    <t>CDL6810LRBEV3</t>
  </si>
  <si>
    <r>
      <t>2</t>
    </r>
    <r>
      <rPr>
        <sz val="12"/>
        <rFont val="仿宋_GB2312"/>
        <charset val="134"/>
      </rPr>
      <t>辆抽车未见车</t>
    </r>
  </si>
  <si>
    <t>四川国宏汽车有限公司</t>
  </si>
  <si>
    <t>LSK6105GEV1</t>
  </si>
  <si>
    <t>四川省客车制造有限责任公司</t>
  </si>
  <si>
    <t>EM6105BEVG</t>
  </si>
  <si>
    <t>EM6830BEVL</t>
  </si>
  <si>
    <t>SQJ5020XXYBEV1</t>
  </si>
  <si>
    <r>
      <t>5</t>
    </r>
    <r>
      <rPr>
        <sz val="12"/>
        <rFont val="宋体"/>
        <charset val="134"/>
      </rPr>
      <t>辆抽车未见</t>
    </r>
  </si>
  <si>
    <r>
      <t>2</t>
    </r>
    <r>
      <rPr>
        <sz val="12"/>
        <rFont val="宋体"/>
        <charset val="134"/>
      </rPr>
      <t>辆抽车未见</t>
    </r>
  </si>
  <si>
    <t>SQJ6460B7BEV</t>
  </si>
  <si>
    <r>
      <t>1</t>
    </r>
    <r>
      <rPr>
        <sz val="12"/>
        <rFont val="宋体"/>
        <charset val="134"/>
      </rPr>
      <t>辆抽车未见</t>
    </r>
  </si>
  <si>
    <t>SQJ6460M3BEV</t>
  </si>
  <si>
    <t>SQJ6460M5BEV</t>
  </si>
  <si>
    <t>SQJ6630S2BEV</t>
  </si>
  <si>
    <t>CDL6850URBEV</t>
  </si>
  <si>
    <t>CAT6100CRBEVT1</t>
  </si>
  <si>
    <t>CAT6100CRBEVT2</t>
  </si>
  <si>
    <t>CAT6180DRBEVT1</t>
  </si>
  <si>
    <t>CAT6680CRBEVT2</t>
  </si>
  <si>
    <t>CDK6630CBEV2</t>
  </si>
  <si>
    <t>CDK6850CBEV3</t>
  </si>
  <si>
    <t>CDK6850CBEV8</t>
  </si>
  <si>
    <t>CDK6850CEHEV</t>
  </si>
  <si>
    <t>CDK6900CEFCEV</t>
  </si>
  <si>
    <t xml:space="preserve">成都雅骏汽车制造有限公司   </t>
  </si>
  <si>
    <t>CTT5021XXYGX1BEV</t>
  </si>
  <si>
    <t>CTT5032CCYGC1BEV</t>
  </si>
  <si>
    <t>CTT5032XLCGC1BEV</t>
  </si>
  <si>
    <t>CTT5032XXYGC1BEV</t>
  </si>
  <si>
    <t>CTT5040XLCGC3BEV</t>
  </si>
  <si>
    <t>CTT5040XXYGC3BEV</t>
  </si>
  <si>
    <t>CTT5040XXYGD1BEV</t>
  </si>
  <si>
    <t>CTT5041XXYGC3BEV</t>
  </si>
  <si>
    <t>LSK6850GEV1</t>
  </si>
  <si>
    <t>EM6640BEVG</t>
  </si>
  <si>
    <t>EM6640BEVG1</t>
  </si>
  <si>
    <t>EM6810BEVG2</t>
  </si>
  <si>
    <t>EM6810BEVG3</t>
  </si>
  <si>
    <t>EM6850BEVG4</t>
  </si>
  <si>
    <t>CDL6101URBEV1</t>
  </si>
  <si>
    <t>CDL6110LRBEV5</t>
  </si>
  <si>
    <t>CDL6701URBEV1</t>
  </si>
  <si>
    <t>四川新筑通工汽车有限公司</t>
  </si>
  <si>
    <t xml:space="preserve">TG6810GBEV1 </t>
  </si>
  <si>
    <t>CDK5180XCCBEV</t>
  </si>
  <si>
    <r>
      <t>1</t>
    </r>
    <r>
      <rPr>
        <sz val="12"/>
        <rFont val="宋体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万公里</t>
    </r>
  </si>
  <si>
    <t>CDK6116CBEV5</t>
  </si>
  <si>
    <r>
      <t>1</t>
    </r>
    <r>
      <rPr>
        <sz val="12"/>
        <rFont val="宋体"/>
        <charset val="134"/>
      </rPr>
      <t>辆里程不足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万公里</t>
    </r>
  </si>
  <si>
    <t>CDK6801CBEV2</t>
  </si>
  <si>
    <t>CDK6810CBEV</t>
  </si>
  <si>
    <t>CDK6850CBEV9</t>
  </si>
  <si>
    <t>吉利四川商用车有限公司</t>
  </si>
  <si>
    <t>DNC1030BEV31</t>
  </si>
  <si>
    <t>DNC1049BEVK1</t>
  </si>
  <si>
    <t>DNC5030XXYBEV04</t>
  </si>
  <si>
    <t>DNC5030XXYBEV05</t>
  </si>
  <si>
    <t>DNC5030XXYBEV31</t>
  </si>
  <si>
    <t>DNC5030XXYBEVK2</t>
  </si>
  <si>
    <t>DNC5030XYZBEVK1</t>
  </si>
  <si>
    <t>DNC5032XXYBEVK1</t>
  </si>
  <si>
    <t>DNC5037XYZBEVK1</t>
  </si>
  <si>
    <t>DNC5040XLCBEVK1</t>
  </si>
  <si>
    <t xml:space="preserve">DNC5042XLCSHEVGL2 </t>
  </si>
  <si>
    <t xml:space="preserve">DNC5042XXYBEVL2 </t>
  </si>
  <si>
    <t xml:space="preserve">DNC5042XXYBEVL3 </t>
  </si>
  <si>
    <t xml:space="preserve">DNC5042XXYSHEVGL1 </t>
  </si>
  <si>
    <t xml:space="preserve">DNC5047XLCBEVK4 </t>
  </si>
  <si>
    <t xml:space="preserve">DNC5049CCYBEVK1 </t>
  </si>
  <si>
    <t xml:space="preserve">DNC5049XXYBEV05 </t>
  </si>
  <si>
    <t xml:space="preserve">DNC5049XXYJBEVK1 </t>
  </si>
  <si>
    <t xml:space="preserve">DNC5049XYZBEV05 </t>
  </si>
  <si>
    <t xml:space="preserve">DNC6110BEV4 </t>
  </si>
  <si>
    <t>四川江淮汽车有限公司</t>
  </si>
  <si>
    <t xml:space="preserve">HFC1040EV1N </t>
  </si>
  <si>
    <t xml:space="preserve">HFC5040XXYEV1N </t>
  </si>
  <si>
    <t xml:space="preserve">HFC5045XXYEV1N </t>
  </si>
  <si>
    <r>
      <t>4</t>
    </r>
    <r>
      <rPr>
        <sz val="12"/>
        <rFont val="等线"/>
        <charset val="134"/>
      </rPr>
      <t>辆不足</t>
    </r>
    <r>
      <rPr>
        <sz val="12"/>
        <rFont val="Times New Roman"/>
        <charset val="134"/>
      </rPr>
      <t>2</t>
    </r>
    <r>
      <rPr>
        <sz val="12"/>
        <rFont val="等线"/>
        <charset val="134"/>
      </rPr>
      <t>万公里</t>
    </r>
  </si>
  <si>
    <t>EM6100BEVG</t>
  </si>
  <si>
    <t>EM6810BEVG4</t>
  </si>
  <si>
    <r>
      <t>29</t>
    </r>
    <r>
      <rPr>
        <sz val="12"/>
        <rFont val="等线"/>
        <charset val="134"/>
      </rPr>
      <t>辆未接入平台</t>
    </r>
  </si>
  <si>
    <t>四川南骏汽车集团有限公司</t>
  </si>
  <si>
    <t>NJA5030XXYSDE30BEV</t>
  </si>
  <si>
    <t>现代商用汽车(中国)有限公司</t>
  </si>
  <si>
    <t>CHM5041XXYZDC33BEV</t>
  </si>
  <si>
    <t>CHM5042XLCZDC33BEV</t>
  </si>
  <si>
    <t>CHM5042XXYZDC33BEV</t>
  </si>
  <si>
    <t>CDL5021XXYBEV2</t>
  </si>
  <si>
    <t>CDL6101URBEV4</t>
  </si>
  <si>
    <t>CDL6102URBEV</t>
  </si>
  <si>
    <t>CDL6850URBEV2</t>
  </si>
  <si>
    <r>
      <t>1</t>
    </r>
    <r>
      <rPr>
        <sz val="12"/>
        <rFont val="等线"/>
        <charset val="134"/>
      </rPr>
      <t>辆发票不合格</t>
    </r>
  </si>
  <si>
    <t>TG6101GBEV3</t>
  </si>
  <si>
    <t>TG6103GBEV2</t>
  </si>
  <si>
    <t>TG6810GBEV1</t>
  </si>
  <si>
    <t>CDK6110CFCEV</t>
  </si>
  <si>
    <t>CDK6116CBEV7</t>
  </si>
  <si>
    <r>
      <t>12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等线"/>
        <charset val="134"/>
      </rPr>
      <t>万公里</t>
    </r>
  </si>
  <si>
    <t>CDK6661CBEV</t>
  </si>
  <si>
    <t>CDK6811CBEV</t>
  </si>
  <si>
    <r>
      <t>1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等线"/>
        <charset val="134"/>
      </rPr>
      <t>万公里</t>
    </r>
  </si>
  <si>
    <t>CTT5073TCAGN1BEV</t>
  </si>
  <si>
    <t>今创城投（成都）环境工程有限公司</t>
  </si>
  <si>
    <t>KTE5031ZXXDEV</t>
  </si>
  <si>
    <r>
      <t>1</t>
    </r>
    <r>
      <rPr>
        <sz val="12"/>
        <rFont val="等线"/>
        <charset val="134"/>
      </rPr>
      <t>辆里程不足</t>
    </r>
    <r>
      <rPr>
        <sz val="12"/>
        <rFont val="Times New Roman"/>
        <charset val="134"/>
      </rPr>
      <t>2</t>
    </r>
    <r>
      <rPr>
        <sz val="12"/>
        <rFont val="等线"/>
        <charset val="134"/>
      </rPr>
      <t>万公里</t>
    </r>
  </si>
  <si>
    <t>四川全义环境装备有限公司</t>
  </si>
  <si>
    <t>XQY5030TYHEV</t>
  </si>
  <si>
    <t>XQY5030ZLJEV</t>
  </si>
  <si>
    <t>XQY5180GXSEVA</t>
  </si>
  <si>
    <t>NJA1030SDE30BEV</t>
  </si>
  <si>
    <t>NJA3090EDH32BEV</t>
  </si>
  <si>
    <t>CHM1042ZDC33BEV</t>
  </si>
  <si>
    <t>CHM5042CCYZDC33BEV</t>
  </si>
  <si>
    <t>一汽丰田汽车（成都）有限公司</t>
  </si>
  <si>
    <t>CA64652XMCHEVE6</t>
  </si>
  <si>
    <r>
      <t>1</t>
    </r>
    <r>
      <rPr>
        <sz val="12"/>
        <rFont val="宋体"/>
        <charset val="134"/>
      </rPr>
      <t>辆补贴前售价大于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万</t>
    </r>
  </si>
  <si>
    <r>
      <t>4</t>
    </r>
    <r>
      <rPr>
        <sz val="12"/>
        <rFont val="宋体"/>
        <charset val="134"/>
      </rPr>
      <t>辆抽车未见</t>
    </r>
  </si>
  <si>
    <t>CA64654XGCHEVE6</t>
  </si>
  <si>
    <r>
      <t>388</t>
    </r>
    <r>
      <rPr>
        <sz val="12"/>
        <rFont val="宋体"/>
        <charset val="134"/>
      </rPr>
      <t>辆补贴前售价大于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万</t>
    </r>
  </si>
  <si>
    <t>宜宾凯翼汽车有限公司</t>
  </si>
  <si>
    <t>WHJ7001BEVFX11</t>
  </si>
  <si>
    <r>
      <t>5</t>
    </r>
    <r>
      <rPr>
        <sz val="12"/>
        <rFont val="宋体"/>
        <charset val="134"/>
      </rPr>
      <t>辆未接入平台、</t>
    </r>
    <r>
      <rPr>
        <sz val="12"/>
        <rFont val="Times New Roman"/>
        <charset val="134"/>
      </rPr>
      <t>19</t>
    </r>
    <r>
      <rPr>
        <sz val="12"/>
        <rFont val="宋体"/>
        <charset val="134"/>
      </rPr>
      <t>辆里程未达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万公里</t>
    </r>
  </si>
  <si>
    <r>
      <t>2</t>
    </r>
    <r>
      <rPr>
        <sz val="12"/>
        <rFont val="等线"/>
        <charset val="134"/>
      </rPr>
      <t>辆抽车未见</t>
    </r>
  </si>
  <si>
    <t>CDL6660URBEV1</t>
  </si>
  <si>
    <t>TG6810GBEV3</t>
  </si>
  <si>
    <t>CAT6100CRBEVT4</t>
  </si>
  <si>
    <t>CAT6119ARBEV</t>
  </si>
  <si>
    <t>CAT6123CRBEVT</t>
  </si>
  <si>
    <t>CAT6126CRBEV</t>
  </si>
  <si>
    <t>CAT6126CRBEV1</t>
  </si>
  <si>
    <t>CTT5091ZYSGD3BEV</t>
  </si>
  <si>
    <t>KTE5090TCADEV</t>
  </si>
  <si>
    <r>
      <t>2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等线"/>
        <charset val="134"/>
      </rPr>
      <t>万公里</t>
    </r>
  </si>
  <si>
    <t xml:space="preserve">DNC1047BEVK4 </t>
  </si>
  <si>
    <t xml:space="preserve">DNC1049BEVK1 </t>
  </si>
  <si>
    <t xml:space="preserve">DNC1049BEVL1 </t>
  </si>
  <si>
    <t xml:space="preserve">DNC1049SHEVGM1 </t>
  </si>
  <si>
    <t xml:space="preserve">DNC5030XXYBEVK3 </t>
  </si>
  <si>
    <t xml:space="preserve">DNC5030XYZBEVK1 </t>
  </si>
  <si>
    <t xml:space="preserve">DNC5032XXYBEVK1 </t>
  </si>
  <si>
    <t xml:space="preserve">DNC5032XXYBEVL1 </t>
  </si>
  <si>
    <t xml:space="preserve">DNC5037XYZBEVK1 </t>
  </si>
  <si>
    <t xml:space="preserve">DNC5040XLCBEVK1 </t>
  </si>
  <si>
    <t xml:space="preserve">DNC5042CCYSHEVGL1 </t>
  </si>
  <si>
    <t xml:space="preserve">DNC5047XXYBEVDM4 </t>
  </si>
  <si>
    <t xml:space="preserve">DNC5047XXYBEVK1 </t>
  </si>
  <si>
    <t xml:space="preserve">DNC5047XXYBEVK4 </t>
  </si>
  <si>
    <t xml:space="preserve">DNC5047XXYBEVL1 </t>
  </si>
  <si>
    <t xml:space="preserve">DNC5049XLCSHEVGL1 </t>
  </si>
  <si>
    <t xml:space="preserve">DNC5049XXYBEVL1 </t>
  </si>
  <si>
    <t xml:space="preserve">DNC5049XXYSHEVGL1 </t>
  </si>
  <si>
    <t xml:space="preserve">DNC5087XXYBEVL1 </t>
  </si>
  <si>
    <t xml:space="preserve">DNC6101BEVG21 </t>
  </si>
  <si>
    <t xml:space="preserve">DNC6110BEV1 </t>
  </si>
  <si>
    <t xml:space="preserve">DNC6121BEVG11 </t>
  </si>
  <si>
    <t xml:space="preserve">DNC6850BEVG2 </t>
  </si>
  <si>
    <t xml:space="preserve">DNC6850BEVG5 </t>
  </si>
  <si>
    <r>
      <t>2022</t>
    </r>
    <r>
      <rPr>
        <sz val="12"/>
        <rFont val="宋体"/>
        <charset val="134"/>
      </rPr>
      <t>年</t>
    </r>
  </si>
  <si>
    <t>CDK5070TXSBEV</t>
  </si>
  <si>
    <r>
      <t>5</t>
    </r>
    <r>
      <rPr>
        <sz val="12"/>
        <rFont val="宋体"/>
        <charset val="134"/>
      </rPr>
      <t>辆未接入平台</t>
    </r>
  </si>
  <si>
    <t>CDK5180TDYBEV</t>
  </si>
  <si>
    <r>
      <t>4</t>
    </r>
    <r>
      <rPr>
        <sz val="12"/>
        <rFont val="宋体"/>
        <charset val="134"/>
      </rPr>
      <t>辆未接入平台</t>
    </r>
  </si>
  <si>
    <t>CDK5180TXSBEV</t>
  </si>
  <si>
    <r>
      <t>10</t>
    </r>
    <r>
      <rPr>
        <sz val="12"/>
        <rFont val="宋体"/>
        <charset val="134"/>
      </rPr>
      <t>辆未接入平台</t>
    </r>
  </si>
  <si>
    <t>CDK5180ZYSBEV</t>
  </si>
  <si>
    <t>CDK5310ZLJSYEV</t>
  </si>
  <si>
    <r>
      <t>20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2</t>
    </r>
    <r>
      <rPr>
        <sz val="12"/>
        <rFont val="等线"/>
        <charset val="134"/>
      </rPr>
      <t>万公里</t>
    </r>
  </si>
  <si>
    <t>CDK6126CBEV6</t>
  </si>
  <si>
    <r>
      <t>8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3</t>
    </r>
    <r>
      <rPr>
        <sz val="12"/>
        <rFont val="等线"/>
        <charset val="134"/>
      </rPr>
      <t>万公里</t>
    </r>
  </si>
  <si>
    <t>CDK6660CBEV</t>
  </si>
  <si>
    <r>
      <t>20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4</t>
    </r>
    <r>
      <rPr>
        <sz val="12"/>
        <rFont val="等线"/>
        <charset val="134"/>
      </rPr>
      <t>万公里</t>
    </r>
  </si>
  <si>
    <t>CDK6810CBEV2</t>
  </si>
  <si>
    <r>
      <t>21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5</t>
    </r>
    <r>
      <rPr>
        <sz val="12"/>
        <rFont val="等线"/>
        <charset val="134"/>
      </rPr>
      <t>万公里</t>
    </r>
  </si>
  <si>
    <t>CDK6890CBEV</t>
  </si>
  <si>
    <r>
      <t>40</t>
    </r>
    <r>
      <rPr>
        <sz val="12"/>
        <rFont val="等线"/>
        <charset val="134"/>
      </rPr>
      <t>辆里程小于</t>
    </r>
    <r>
      <rPr>
        <sz val="12"/>
        <rFont val="Times New Roman"/>
        <charset val="134"/>
      </rPr>
      <t>6</t>
    </r>
    <r>
      <rPr>
        <sz val="12"/>
        <rFont val="等线"/>
        <charset val="134"/>
      </rPr>
      <t>万公里</t>
    </r>
  </si>
  <si>
    <t xml:space="preserve">DNC1047BEVM5 </t>
  </si>
  <si>
    <t xml:space="preserve">DNC1049SHEVGM6 </t>
  </si>
  <si>
    <t xml:space="preserve">DNC5031XXYBEVGN2 </t>
  </si>
  <si>
    <t xml:space="preserve">DNC5032XXYBEVM1 </t>
  </si>
  <si>
    <t xml:space="preserve">DNC5032XXYBEVM2 </t>
  </si>
  <si>
    <t xml:space="preserve">DNC5032XXYBEVM3 </t>
  </si>
  <si>
    <t xml:space="preserve">DNC5035XXYBEVGDN1 </t>
  </si>
  <si>
    <t xml:space="preserve">DNC5035XXYBEVGN2 </t>
  </si>
  <si>
    <t xml:space="preserve">DNC5035XXYBEVM1 </t>
  </si>
  <si>
    <t xml:space="preserve">DNC5035XXYBEVM2 </t>
  </si>
  <si>
    <t xml:space="preserve">DNC5037XXYBEVM1 </t>
  </si>
  <si>
    <t xml:space="preserve">DNC5037XXYBEVM2 </t>
  </si>
  <si>
    <t xml:space="preserve">DNC5042XXYSHEVGM3 </t>
  </si>
  <si>
    <t xml:space="preserve">DNC5047CCYBEVM1 </t>
  </si>
  <si>
    <t xml:space="preserve">DNC5047CCYBEVM5 </t>
  </si>
  <si>
    <t xml:space="preserve">DNC5047XXYBEVM1 </t>
  </si>
  <si>
    <t xml:space="preserve">DNC5047XXYBEVM2 </t>
  </si>
  <si>
    <t xml:space="preserve">DNC5049CCYSHEVGL1 </t>
  </si>
  <si>
    <t xml:space="preserve">DNC5049CCYSHEVGM6 </t>
  </si>
  <si>
    <t xml:space="preserve">DNC5049XLCSHEVGM1 </t>
  </si>
  <si>
    <t xml:space="preserve">DNC5049XXYSHEVGM6 </t>
  </si>
  <si>
    <t xml:space="preserve">DNC5189XYKBEVM5 </t>
  </si>
  <si>
    <t xml:space="preserve">DNC6101BEVG22 </t>
  </si>
  <si>
    <t xml:space="preserve">DNC6101BEVG23 </t>
  </si>
  <si>
    <t xml:space="preserve">DNC6101BEVG23D </t>
  </si>
  <si>
    <t xml:space="preserve">DNC6121BEVG22 </t>
  </si>
  <si>
    <t xml:space="preserve">DNC6850BEVG4 </t>
  </si>
  <si>
    <t xml:space="preserve">DNC6850BEVG4D </t>
  </si>
  <si>
    <t>TG6106GBEV4</t>
  </si>
  <si>
    <t>不符合一类车数量要求</t>
  </si>
  <si>
    <t>TG6660GBEV1</t>
  </si>
  <si>
    <t>TG6810GBEV4</t>
  </si>
  <si>
    <t>TG6850GBEV3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</si>
</sst>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_ "/>
  </numFmts>
  <fonts count="35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name val="等线"/>
      <charset val="134"/>
    </font>
    <font>
      <sz val="12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 applyAlignment="0">
      <alignment vertical="center"/>
    </xf>
    <xf numFmtId="0" fontId="0" fillId="0" borderId="0"/>
    <xf numFmtId="0" fontId="34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 applyAlignment="0">
      <alignment vertical="center"/>
    </xf>
    <xf numFmtId="0" fontId="0" fillId="0" borderId="0">
      <alignment vertical="center"/>
    </xf>
  </cellStyleXfs>
  <cellXfs count="6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2" xfId="52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176" fontId="9" fillId="0" borderId="2" xfId="5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176" fontId="11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0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0" xfId="0" applyFont="1"/>
    <xf numFmtId="0" fontId="12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 2" xfId="50"/>
    <cellStyle name="常规 2" xfId="51"/>
    <cellStyle name="常规 3" xfId="52"/>
    <cellStyle name="千位分隔 2" xfId="53"/>
    <cellStyle name="常规 4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7"/>
  <sheetViews>
    <sheetView tabSelected="1" workbookViewId="0">
      <pane ySplit="4" topLeftCell="A5" activePane="bottomLeft" state="frozen"/>
      <selection/>
      <selection pane="bottomLeft" activeCell="M2" sqref="M2"/>
    </sheetView>
  </sheetViews>
  <sheetFormatPr defaultColWidth="9" defaultRowHeight="15" customHeight="1"/>
  <cols>
    <col min="1" max="1" width="10.8333333333333" style="3" customWidth="1"/>
    <col min="2" max="2" width="10.8333333333333" style="4" customWidth="1"/>
    <col min="3" max="3" width="20.3333333333333" style="5" customWidth="1"/>
    <col min="4" max="4" width="16.8333333333333" style="6" customWidth="1"/>
    <col min="5" max="5" width="15.375" style="7" customWidth="1"/>
    <col min="6" max="6" width="14.375" style="8" customWidth="1"/>
    <col min="7" max="7" width="23.8333333333333" style="7" customWidth="1"/>
    <col min="8" max="8" width="17.5" style="7" customWidth="1"/>
    <col min="9" max="9" width="14.625" style="7" customWidth="1"/>
    <col min="10" max="10" width="15.875" style="8" customWidth="1"/>
    <col min="11" max="11" width="8" style="9" customWidth="1"/>
    <col min="12" max="16384" width="9" style="2"/>
  </cols>
  <sheetData>
    <row r="1" s="1" customFormat="1" ht="18.75" spans="1:11">
      <c r="A1" s="10" t="s">
        <v>0</v>
      </c>
      <c r="B1" s="11"/>
      <c r="C1" s="12"/>
      <c r="D1" s="11"/>
      <c r="E1" s="13"/>
      <c r="F1" s="13"/>
      <c r="G1" s="13"/>
      <c r="H1" s="13"/>
      <c r="I1" s="13"/>
      <c r="J1" s="13"/>
      <c r="K1" s="51"/>
    </row>
    <row r="2" s="1" customFormat="1" ht="29.15" customHeight="1" spans="1:12">
      <c r="A2" s="14" t="s">
        <v>1</v>
      </c>
      <c r="B2" s="15"/>
      <c r="C2" s="14"/>
      <c r="D2" s="16"/>
      <c r="E2" s="15"/>
      <c r="F2" s="15"/>
      <c r="G2" s="15"/>
      <c r="H2" s="15"/>
      <c r="I2" s="15"/>
      <c r="J2" s="15"/>
      <c r="K2" s="52"/>
      <c r="L2" s="53"/>
    </row>
    <row r="3" s="2" customFormat="1" ht="42.75" spans="1:1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19" t="s">
        <v>11</v>
      </c>
      <c r="K3" s="21" t="s">
        <v>12</v>
      </c>
    </row>
    <row r="4" s="2" customFormat="1" customHeight="1" spans="1:11">
      <c r="A4" s="20"/>
      <c r="B4" s="21" t="s">
        <v>13</v>
      </c>
      <c r="C4" s="22"/>
      <c r="D4" s="23"/>
      <c r="E4" s="24">
        <f>E5+E17+E53+E98+E129+E182+E255</f>
        <v>25195</v>
      </c>
      <c r="F4" s="25">
        <f t="shared" ref="E4:J4" si="0">F5+F17+F53+F98+F129+F182+F255</f>
        <v>76915.5912000003</v>
      </c>
      <c r="G4" s="24"/>
      <c r="H4" s="24"/>
      <c r="I4" s="24">
        <f t="shared" si="0"/>
        <v>23800</v>
      </c>
      <c r="J4" s="25">
        <f t="shared" si="0"/>
        <v>58814.9314500003</v>
      </c>
      <c r="K4" s="24"/>
    </row>
    <row r="5" s="2" customFormat="1" customHeight="1" spans="1:11">
      <c r="A5" s="24">
        <v>2016</v>
      </c>
      <c r="B5" s="26" t="s">
        <v>14</v>
      </c>
      <c r="C5" s="22"/>
      <c r="D5" s="23"/>
      <c r="E5" s="24">
        <f>E6+E8+E15</f>
        <v>666</v>
      </c>
      <c r="F5" s="25">
        <f>F6+F8+F15</f>
        <v>17295.869</v>
      </c>
      <c r="G5" s="24"/>
      <c r="H5" s="24"/>
      <c r="I5" s="24">
        <f>I6+I8+I15</f>
        <v>57</v>
      </c>
      <c r="J5" s="25">
        <f>J6+J8+J15</f>
        <v>1186.006</v>
      </c>
      <c r="K5" s="24"/>
    </row>
    <row r="6" s="2" customFormat="1" customHeight="1" spans="1:11">
      <c r="A6" s="24"/>
      <c r="B6" s="27">
        <v>1</v>
      </c>
      <c r="C6" s="22" t="s">
        <v>15</v>
      </c>
      <c r="D6" s="28" t="s">
        <v>16</v>
      </c>
      <c r="E6" s="24">
        <f t="shared" ref="E6:J6" si="1">E7</f>
        <v>7</v>
      </c>
      <c r="F6" s="25">
        <f t="shared" si="1"/>
        <v>31.5</v>
      </c>
      <c r="G6" s="24"/>
      <c r="H6" s="24"/>
      <c r="I6" s="24">
        <f t="shared" si="1"/>
        <v>7</v>
      </c>
      <c r="J6" s="25">
        <f t="shared" si="1"/>
        <v>31.5</v>
      </c>
      <c r="K6" s="24"/>
    </row>
    <row r="7" s="2" customFormat="1" ht="14" customHeight="1" spans="1:11">
      <c r="A7" s="24"/>
      <c r="B7" s="27"/>
      <c r="C7" s="22"/>
      <c r="D7" s="29" t="s">
        <v>17</v>
      </c>
      <c r="E7" s="24">
        <v>7</v>
      </c>
      <c r="F7" s="30">
        <v>31.5</v>
      </c>
      <c r="G7" s="31"/>
      <c r="H7" s="24"/>
      <c r="I7" s="24">
        <v>7</v>
      </c>
      <c r="J7" s="30">
        <v>31.5</v>
      </c>
      <c r="K7" s="24"/>
    </row>
    <row r="8" s="2" customFormat="1" customHeight="1" spans="1:11">
      <c r="A8" s="24"/>
      <c r="B8" s="27">
        <v>2</v>
      </c>
      <c r="C8" s="22" t="s">
        <v>18</v>
      </c>
      <c r="D8" s="28" t="s">
        <v>16</v>
      </c>
      <c r="E8" s="24">
        <f>E9+E10+E11+E12+E13+E14</f>
        <v>287</v>
      </c>
      <c r="F8" s="25">
        <f>F9+F10+F11+F12+F13+F14</f>
        <v>7964.369</v>
      </c>
      <c r="G8" s="24"/>
      <c r="H8" s="24"/>
      <c r="I8" s="24">
        <f>I9+I10+I11+I12+I13+I14</f>
        <v>48</v>
      </c>
      <c r="J8" s="25">
        <f>J9+J10+J11+J12+J13+J14</f>
        <v>1104.506</v>
      </c>
      <c r="K8" s="24"/>
    </row>
    <row r="9" s="2" customFormat="1" customHeight="1" spans="1:11">
      <c r="A9" s="24"/>
      <c r="B9" s="27"/>
      <c r="C9" s="22"/>
      <c r="D9" s="29" t="s">
        <v>19</v>
      </c>
      <c r="E9" s="32">
        <v>1</v>
      </c>
      <c r="F9" s="30">
        <v>6.867</v>
      </c>
      <c r="G9" s="24"/>
      <c r="H9" s="24" t="s">
        <v>20</v>
      </c>
      <c r="I9" s="24">
        <v>0</v>
      </c>
      <c r="J9" s="30">
        <v>0</v>
      </c>
      <c r="K9" s="24"/>
    </row>
    <row r="10" s="2" customFormat="1" customHeight="1" spans="1:11">
      <c r="A10" s="24"/>
      <c r="B10" s="27"/>
      <c r="C10" s="22"/>
      <c r="D10" s="29" t="s">
        <v>21</v>
      </c>
      <c r="E10" s="32">
        <v>19</v>
      </c>
      <c r="F10" s="30">
        <v>142.272</v>
      </c>
      <c r="G10" s="24" t="s">
        <v>22</v>
      </c>
      <c r="H10" s="24" t="s">
        <v>20</v>
      </c>
      <c r="I10" s="24">
        <f>E10-7</f>
        <v>12</v>
      </c>
      <c r="J10" s="30">
        <v>89.856</v>
      </c>
      <c r="K10" s="24"/>
    </row>
    <row r="11" s="2" customFormat="1" customHeight="1" spans="1:11">
      <c r="A11" s="24"/>
      <c r="B11" s="27"/>
      <c r="C11" s="22"/>
      <c r="D11" s="29" t="s">
        <v>23</v>
      </c>
      <c r="E11" s="32">
        <v>22</v>
      </c>
      <c r="F11" s="30">
        <v>175.23</v>
      </c>
      <c r="G11" s="24" t="s">
        <v>24</v>
      </c>
      <c r="H11" s="24"/>
      <c r="I11" s="24">
        <f>10</f>
        <v>10</v>
      </c>
      <c r="J11" s="30">
        <v>79.65</v>
      </c>
      <c r="K11" s="24"/>
    </row>
    <row r="12" s="2" customFormat="1" customHeight="1" spans="1:11">
      <c r="A12" s="24"/>
      <c r="B12" s="27"/>
      <c r="C12" s="22"/>
      <c r="D12" s="29" t="s">
        <v>25</v>
      </c>
      <c r="E12" s="32">
        <v>144</v>
      </c>
      <c r="F12" s="30">
        <v>3600</v>
      </c>
      <c r="G12" s="24" t="s">
        <v>26</v>
      </c>
      <c r="H12" s="24"/>
      <c r="I12" s="24">
        <f>7</f>
        <v>7</v>
      </c>
      <c r="J12" s="30">
        <v>175</v>
      </c>
      <c r="K12" s="24"/>
    </row>
    <row r="13" s="2" customFormat="1" customHeight="1" spans="1:11">
      <c r="A13" s="24"/>
      <c r="B13" s="27"/>
      <c r="C13" s="22"/>
      <c r="D13" s="29" t="s">
        <v>27</v>
      </c>
      <c r="E13" s="32">
        <v>23</v>
      </c>
      <c r="F13" s="30">
        <v>920</v>
      </c>
      <c r="G13" s="24" t="s">
        <v>28</v>
      </c>
      <c r="H13" s="24"/>
      <c r="I13" s="24">
        <f>6</f>
        <v>6</v>
      </c>
      <c r="J13" s="30">
        <v>240</v>
      </c>
      <c r="K13" s="24"/>
    </row>
    <row r="14" s="2" customFormat="1" ht="36" customHeight="1" spans="1:11">
      <c r="A14" s="24"/>
      <c r="B14" s="27"/>
      <c r="C14" s="22"/>
      <c r="D14" s="29" t="s">
        <v>29</v>
      </c>
      <c r="E14" s="32">
        <v>78</v>
      </c>
      <c r="F14" s="30">
        <v>3120</v>
      </c>
      <c r="G14" s="24" t="s">
        <v>30</v>
      </c>
      <c r="H14" s="24"/>
      <c r="I14" s="24">
        <v>13</v>
      </c>
      <c r="J14" s="30">
        <v>520</v>
      </c>
      <c r="K14" s="24"/>
    </row>
    <row r="15" s="2" customFormat="1" customHeight="1" spans="1:11">
      <c r="A15" s="24"/>
      <c r="B15" s="27">
        <v>3</v>
      </c>
      <c r="C15" s="22" t="s">
        <v>31</v>
      </c>
      <c r="D15" s="28" t="s">
        <v>16</v>
      </c>
      <c r="E15" s="24">
        <f>E16</f>
        <v>372</v>
      </c>
      <c r="F15" s="25">
        <f>F16</f>
        <v>9300</v>
      </c>
      <c r="G15" s="24" t="str">
        <f>G16</f>
        <v>370辆里程未达标</v>
      </c>
      <c r="H15" s="24"/>
      <c r="I15" s="24">
        <f>I16</f>
        <v>2</v>
      </c>
      <c r="J15" s="25">
        <f>J16</f>
        <v>50</v>
      </c>
      <c r="K15" s="24"/>
    </row>
    <row r="16" s="2" customFormat="1" customHeight="1" spans="1:11">
      <c r="A16" s="24"/>
      <c r="B16" s="27"/>
      <c r="C16" s="22"/>
      <c r="D16" s="29" t="s">
        <v>32</v>
      </c>
      <c r="E16" s="24">
        <v>372</v>
      </c>
      <c r="F16" s="25">
        <v>9300</v>
      </c>
      <c r="G16" s="24" t="s">
        <v>33</v>
      </c>
      <c r="H16" s="24"/>
      <c r="I16" s="24">
        <v>2</v>
      </c>
      <c r="J16" s="25">
        <v>50</v>
      </c>
      <c r="K16" s="24"/>
    </row>
    <row r="17" s="2" customFormat="1" customHeight="1" spans="1:11">
      <c r="A17" s="33">
        <v>2017</v>
      </c>
      <c r="B17" s="34" t="s">
        <v>14</v>
      </c>
      <c r="C17" s="22"/>
      <c r="D17" s="29"/>
      <c r="E17" s="24">
        <f>E18+E26+E28+E34+E45</f>
        <v>854</v>
      </c>
      <c r="F17" s="25">
        <f>F18+F26+F28+F34+F45</f>
        <v>10886.7575</v>
      </c>
      <c r="G17" s="24"/>
      <c r="H17" s="24"/>
      <c r="I17" s="24">
        <f>I18+I26+I28+I34+I45</f>
        <v>839</v>
      </c>
      <c r="J17" s="25">
        <f>J18+J26+J28+J34+J45</f>
        <v>10673.21968</v>
      </c>
      <c r="K17" s="24"/>
    </row>
    <row r="18" s="2" customFormat="1" customHeight="1" spans="1:11">
      <c r="A18" s="35"/>
      <c r="B18" s="36">
        <v>1</v>
      </c>
      <c r="C18" s="37" t="s">
        <v>15</v>
      </c>
      <c r="D18" s="28" t="s">
        <v>16</v>
      </c>
      <c r="E18" s="24">
        <f>E19+E20+E21+E22+E23+E24+E25</f>
        <v>177</v>
      </c>
      <c r="F18" s="25">
        <f>F19+F20+F21+F22+F23+F24+F25</f>
        <v>1580.4474</v>
      </c>
      <c r="G18" s="24"/>
      <c r="H18" s="24"/>
      <c r="I18" s="24">
        <f>I19+I20+I21+I22+I23+I24+I25</f>
        <v>170</v>
      </c>
      <c r="J18" s="25">
        <f>J19+J20+J21+J22+J23+J24+J25</f>
        <v>1460.9076</v>
      </c>
      <c r="K18" s="24"/>
    </row>
    <row r="19" s="2" customFormat="1" customHeight="1" spans="1:11">
      <c r="A19" s="35"/>
      <c r="B19" s="38"/>
      <c r="C19" s="39"/>
      <c r="D19" s="29" t="s">
        <v>34</v>
      </c>
      <c r="E19" s="32">
        <v>2</v>
      </c>
      <c r="F19" s="30">
        <v>13.1208</v>
      </c>
      <c r="G19" s="24"/>
      <c r="H19" s="24"/>
      <c r="I19" s="31">
        <v>2</v>
      </c>
      <c r="J19" s="30">
        <v>13.1208</v>
      </c>
      <c r="K19" s="24"/>
    </row>
    <row r="20" s="2" customFormat="1" customHeight="1" spans="1:11">
      <c r="A20" s="35"/>
      <c r="B20" s="38"/>
      <c r="C20" s="39"/>
      <c r="D20" s="29" t="s">
        <v>35</v>
      </c>
      <c r="E20" s="32">
        <v>7</v>
      </c>
      <c r="F20" s="30">
        <v>209.0186</v>
      </c>
      <c r="G20" s="24"/>
      <c r="H20" s="24" t="s">
        <v>36</v>
      </c>
      <c r="I20" s="24">
        <v>6</v>
      </c>
      <c r="J20" s="30">
        <v>179.1588</v>
      </c>
      <c r="K20" s="24"/>
    </row>
    <row r="21" s="2" customFormat="1" customHeight="1" spans="1:11">
      <c r="A21" s="35"/>
      <c r="B21" s="38"/>
      <c r="C21" s="39"/>
      <c r="D21" s="29" t="s">
        <v>37</v>
      </c>
      <c r="E21" s="32">
        <v>3</v>
      </c>
      <c r="F21" s="30">
        <v>89.748</v>
      </c>
      <c r="G21" s="24"/>
      <c r="H21" s="24"/>
      <c r="I21" s="24">
        <v>3</v>
      </c>
      <c r="J21" s="30">
        <v>89.748</v>
      </c>
      <c r="K21" s="24"/>
    </row>
    <row r="22" s="2" customFormat="1" customHeight="1" spans="1:11">
      <c r="A22" s="35"/>
      <c r="B22" s="38"/>
      <c r="C22" s="39"/>
      <c r="D22" s="29" t="s">
        <v>38</v>
      </c>
      <c r="E22" s="32">
        <v>121</v>
      </c>
      <c r="F22" s="30">
        <v>585.639999999999</v>
      </c>
      <c r="G22" s="24"/>
      <c r="H22" s="24" t="s">
        <v>39</v>
      </c>
      <c r="I22" s="24">
        <v>119</v>
      </c>
      <c r="J22" s="30">
        <v>575.959999999999</v>
      </c>
      <c r="K22" s="24"/>
    </row>
    <row r="23" s="2" customFormat="1" customHeight="1" spans="1:11">
      <c r="A23" s="35"/>
      <c r="B23" s="38"/>
      <c r="C23" s="39"/>
      <c r="D23" s="29" t="s">
        <v>40</v>
      </c>
      <c r="E23" s="32">
        <v>13</v>
      </c>
      <c r="F23" s="30">
        <v>62.92</v>
      </c>
      <c r="G23" s="24"/>
      <c r="H23" s="24"/>
      <c r="I23" s="24">
        <v>13</v>
      </c>
      <c r="J23" s="30">
        <v>62.92</v>
      </c>
      <c r="K23" s="24"/>
    </row>
    <row r="24" s="2" customFormat="1" customHeight="1" spans="1:11">
      <c r="A24" s="35"/>
      <c r="B24" s="38"/>
      <c r="C24" s="39"/>
      <c r="D24" s="29" t="s">
        <v>41</v>
      </c>
      <c r="E24" s="32">
        <v>13</v>
      </c>
      <c r="F24" s="30">
        <v>260</v>
      </c>
      <c r="G24" s="24"/>
      <c r="H24" s="24" t="s">
        <v>42</v>
      </c>
      <c r="I24" s="24">
        <v>10</v>
      </c>
      <c r="J24" s="30">
        <v>200</v>
      </c>
      <c r="K24" s="24"/>
    </row>
    <row r="25" s="2" customFormat="1" customHeight="1" spans="1:11">
      <c r="A25" s="35"/>
      <c r="B25" s="40"/>
      <c r="C25" s="41"/>
      <c r="D25" s="29" t="s">
        <v>43</v>
      </c>
      <c r="E25" s="32">
        <v>18</v>
      </c>
      <c r="F25" s="30">
        <v>360</v>
      </c>
      <c r="G25" s="24"/>
      <c r="H25" s="24" t="s">
        <v>36</v>
      </c>
      <c r="I25" s="24">
        <v>17</v>
      </c>
      <c r="J25" s="30">
        <v>340</v>
      </c>
      <c r="K25" s="24"/>
    </row>
    <row r="26" s="2" customFormat="1" customHeight="1" spans="1:11">
      <c r="A26" s="35"/>
      <c r="B26" s="36">
        <v>2</v>
      </c>
      <c r="C26" s="37" t="s">
        <v>44</v>
      </c>
      <c r="D26" s="28" t="s">
        <v>16</v>
      </c>
      <c r="E26" s="24">
        <f t="shared" ref="E26:J26" si="2">E27</f>
        <v>3</v>
      </c>
      <c r="F26" s="25">
        <f t="shared" si="2"/>
        <v>18</v>
      </c>
      <c r="G26" s="24"/>
      <c r="H26" s="24"/>
      <c r="I26" s="24">
        <f t="shared" si="2"/>
        <v>3</v>
      </c>
      <c r="J26" s="25">
        <f t="shared" si="2"/>
        <v>18</v>
      </c>
      <c r="K26" s="24"/>
    </row>
    <row r="27" s="2" customFormat="1" customHeight="1" spans="1:11">
      <c r="A27" s="35"/>
      <c r="B27" s="40"/>
      <c r="C27" s="41"/>
      <c r="D27" s="42" t="s">
        <v>45</v>
      </c>
      <c r="E27" s="31">
        <v>3</v>
      </c>
      <c r="F27" s="25">
        <v>18</v>
      </c>
      <c r="G27" s="24"/>
      <c r="H27" s="24"/>
      <c r="I27" s="24">
        <v>3</v>
      </c>
      <c r="J27" s="25">
        <v>18</v>
      </c>
      <c r="K27" s="24"/>
    </row>
    <row r="28" s="2" customFormat="1" customHeight="1" spans="1:11">
      <c r="A28" s="35"/>
      <c r="B28" s="36">
        <v>3</v>
      </c>
      <c r="C28" s="37" t="s">
        <v>31</v>
      </c>
      <c r="D28" s="28" t="s">
        <v>16</v>
      </c>
      <c r="E28" s="24">
        <f>E29+E30+E31+E32+E33</f>
        <v>21</v>
      </c>
      <c r="F28" s="25">
        <f>F29+F30+F31+F32+F33</f>
        <v>247.226</v>
      </c>
      <c r="G28" s="24"/>
      <c r="H28" s="24"/>
      <c r="I28" s="24">
        <f>I29+I30+I31+I32+I33</f>
        <v>15</v>
      </c>
      <c r="J28" s="25">
        <f>J29+J30+J31+J32+J33</f>
        <v>193.226</v>
      </c>
      <c r="K28" s="24"/>
    </row>
    <row r="29" s="2" customFormat="1" customHeight="1" spans="1:11">
      <c r="A29" s="35"/>
      <c r="B29" s="38"/>
      <c r="C29" s="39"/>
      <c r="D29" s="29" t="s">
        <v>46</v>
      </c>
      <c r="E29" s="32">
        <v>1</v>
      </c>
      <c r="F29" s="30">
        <v>9.226</v>
      </c>
      <c r="G29" s="24"/>
      <c r="H29" s="24"/>
      <c r="I29" s="31">
        <v>1</v>
      </c>
      <c r="J29" s="30">
        <v>9.226</v>
      </c>
      <c r="K29" s="24"/>
    </row>
    <row r="30" s="2" customFormat="1" customHeight="1" spans="1:11">
      <c r="A30" s="35"/>
      <c r="B30" s="38"/>
      <c r="C30" s="39"/>
      <c r="D30" s="29" t="s">
        <v>47</v>
      </c>
      <c r="E30" s="32">
        <v>5</v>
      </c>
      <c r="F30" s="30">
        <v>45</v>
      </c>
      <c r="G30" s="24" t="s">
        <v>48</v>
      </c>
      <c r="H30" s="24"/>
      <c r="I30" s="31">
        <v>0</v>
      </c>
      <c r="J30" s="30">
        <v>0</v>
      </c>
      <c r="K30" s="24"/>
    </row>
    <row r="31" s="2" customFormat="1" customHeight="1" spans="1:11">
      <c r="A31" s="35"/>
      <c r="B31" s="38"/>
      <c r="C31" s="39"/>
      <c r="D31" s="29" t="s">
        <v>49</v>
      </c>
      <c r="E31" s="32">
        <v>1</v>
      </c>
      <c r="F31" s="30">
        <v>9</v>
      </c>
      <c r="G31" s="24" t="s">
        <v>50</v>
      </c>
      <c r="H31" s="24"/>
      <c r="I31" s="31">
        <v>0</v>
      </c>
      <c r="J31" s="30">
        <v>0</v>
      </c>
      <c r="K31" s="24"/>
    </row>
    <row r="32" s="2" customFormat="1" customHeight="1" spans="1:11">
      <c r="A32" s="35"/>
      <c r="B32" s="38"/>
      <c r="C32" s="39"/>
      <c r="D32" s="29" t="s">
        <v>51</v>
      </c>
      <c r="E32" s="32">
        <v>2</v>
      </c>
      <c r="F32" s="30">
        <v>40</v>
      </c>
      <c r="G32" s="24"/>
      <c r="H32" s="24"/>
      <c r="I32" s="31">
        <v>2</v>
      </c>
      <c r="J32" s="30">
        <v>40</v>
      </c>
      <c r="K32" s="24"/>
    </row>
    <row r="33" s="2" customFormat="1" customHeight="1" spans="1:11">
      <c r="A33" s="35"/>
      <c r="B33" s="40"/>
      <c r="C33" s="41"/>
      <c r="D33" s="29" t="s">
        <v>52</v>
      </c>
      <c r="E33" s="32">
        <v>12</v>
      </c>
      <c r="F33" s="30">
        <v>144</v>
      </c>
      <c r="G33" s="24"/>
      <c r="H33" s="24"/>
      <c r="I33" s="31">
        <v>12</v>
      </c>
      <c r="J33" s="30">
        <v>144</v>
      </c>
      <c r="K33" s="24"/>
    </row>
    <row r="34" s="2" customFormat="1" customHeight="1" spans="1:11">
      <c r="A34" s="35"/>
      <c r="B34" s="36">
        <v>4</v>
      </c>
      <c r="C34" s="37" t="s">
        <v>53</v>
      </c>
      <c r="D34" s="43" t="s">
        <v>16</v>
      </c>
      <c r="E34" s="32">
        <f>SUM(E35:E44)</f>
        <v>372</v>
      </c>
      <c r="F34" s="30">
        <f>SUM(F35:F44)</f>
        <v>3404.484</v>
      </c>
      <c r="G34" s="32"/>
      <c r="H34" s="32"/>
      <c r="I34" s="32">
        <f>SUM(I35:I44)</f>
        <v>372</v>
      </c>
      <c r="J34" s="30">
        <f>SUM(J35:J44)</f>
        <v>3404.484</v>
      </c>
      <c r="K34" s="24"/>
    </row>
    <row r="35" s="2" customFormat="1" customHeight="1" spans="1:11">
      <c r="A35" s="35"/>
      <c r="B35" s="38"/>
      <c r="C35" s="39"/>
      <c r="D35" s="29" t="s">
        <v>54</v>
      </c>
      <c r="E35" s="31">
        <v>8</v>
      </c>
      <c r="F35" s="30">
        <v>49.056</v>
      </c>
      <c r="G35" s="24"/>
      <c r="H35" s="24"/>
      <c r="I35" s="32">
        <v>8</v>
      </c>
      <c r="J35" s="30">
        <v>49.056</v>
      </c>
      <c r="K35" s="24"/>
    </row>
    <row r="36" s="2" customFormat="1" customHeight="1" spans="1:11">
      <c r="A36" s="35"/>
      <c r="B36" s="38"/>
      <c r="C36" s="39"/>
      <c r="D36" s="29" t="s">
        <v>55</v>
      </c>
      <c r="E36" s="31">
        <v>34</v>
      </c>
      <c r="F36" s="30">
        <v>208.488</v>
      </c>
      <c r="G36" s="24"/>
      <c r="H36" s="24"/>
      <c r="I36" s="32">
        <v>34</v>
      </c>
      <c r="J36" s="30">
        <v>208.488</v>
      </c>
      <c r="K36" s="24"/>
    </row>
    <row r="37" s="2" customFormat="1" customHeight="1" spans="1:11">
      <c r="A37" s="35"/>
      <c r="B37" s="38"/>
      <c r="C37" s="39"/>
      <c r="D37" s="29" t="s">
        <v>56</v>
      </c>
      <c r="E37" s="31">
        <v>16</v>
      </c>
      <c r="F37" s="30">
        <v>150.88</v>
      </c>
      <c r="G37" s="24"/>
      <c r="H37" s="24"/>
      <c r="I37" s="32">
        <v>16</v>
      </c>
      <c r="J37" s="30">
        <v>150.88</v>
      </c>
      <c r="K37" s="24"/>
    </row>
    <row r="38" s="2" customFormat="1" customHeight="1" spans="1:11">
      <c r="A38" s="35"/>
      <c r="B38" s="38"/>
      <c r="C38" s="39"/>
      <c r="D38" s="29" t="s">
        <v>57</v>
      </c>
      <c r="E38" s="31">
        <v>24</v>
      </c>
      <c r="F38" s="30">
        <v>261.36</v>
      </c>
      <c r="G38" s="24"/>
      <c r="H38" s="24"/>
      <c r="I38" s="32">
        <v>24</v>
      </c>
      <c r="J38" s="30">
        <v>261.36</v>
      </c>
      <c r="K38" s="24"/>
    </row>
    <row r="39" s="2" customFormat="1" customHeight="1" spans="1:11">
      <c r="A39" s="35"/>
      <c r="B39" s="38"/>
      <c r="C39" s="39"/>
      <c r="D39" s="29" t="s">
        <v>58</v>
      </c>
      <c r="E39" s="31">
        <v>27</v>
      </c>
      <c r="F39" s="30">
        <v>254.61</v>
      </c>
      <c r="G39" s="24"/>
      <c r="H39" s="24"/>
      <c r="I39" s="32">
        <v>27</v>
      </c>
      <c r="J39" s="30">
        <v>254.61</v>
      </c>
      <c r="K39" s="24"/>
    </row>
    <row r="40" s="2" customFormat="1" customHeight="1" spans="1:11">
      <c r="A40" s="35"/>
      <c r="B40" s="38"/>
      <c r="C40" s="39"/>
      <c r="D40" s="29" t="s">
        <v>59</v>
      </c>
      <c r="E40" s="31">
        <v>225</v>
      </c>
      <c r="F40" s="30">
        <v>2121.75</v>
      </c>
      <c r="G40" s="24"/>
      <c r="H40" s="24"/>
      <c r="I40" s="32">
        <v>225</v>
      </c>
      <c r="J40" s="30">
        <v>2121.75</v>
      </c>
      <c r="K40" s="24"/>
    </row>
    <row r="41" s="2" customFormat="1" customHeight="1" spans="1:11">
      <c r="A41" s="35"/>
      <c r="B41" s="38"/>
      <c r="C41" s="39"/>
      <c r="D41" s="29" t="s">
        <v>60</v>
      </c>
      <c r="E41" s="31">
        <v>2</v>
      </c>
      <c r="F41" s="30">
        <v>18.86</v>
      </c>
      <c r="G41" s="24"/>
      <c r="H41" s="24"/>
      <c r="I41" s="32">
        <v>2</v>
      </c>
      <c r="J41" s="30">
        <v>18.86</v>
      </c>
      <c r="K41" s="24"/>
    </row>
    <row r="42" s="2" customFormat="1" customHeight="1" spans="1:11">
      <c r="A42" s="35"/>
      <c r="B42" s="38"/>
      <c r="C42" s="39"/>
      <c r="D42" s="29" t="s">
        <v>61</v>
      </c>
      <c r="E42" s="31">
        <v>1</v>
      </c>
      <c r="F42" s="30">
        <v>9.43</v>
      </c>
      <c r="G42" s="24"/>
      <c r="H42" s="24"/>
      <c r="I42" s="32">
        <v>1</v>
      </c>
      <c r="J42" s="30">
        <v>9.43</v>
      </c>
      <c r="K42" s="24"/>
    </row>
    <row r="43" s="2" customFormat="1" customHeight="1" spans="1:11">
      <c r="A43" s="35"/>
      <c r="B43" s="38"/>
      <c r="C43" s="39"/>
      <c r="D43" s="29" t="s">
        <v>62</v>
      </c>
      <c r="E43" s="31">
        <v>32</v>
      </c>
      <c r="F43" s="30">
        <v>301.76</v>
      </c>
      <c r="G43" s="24"/>
      <c r="H43" s="24"/>
      <c r="I43" s="32">
        <v>32</v>
      </c>
      <c r="J43" s="30">
        <v>301.76</v>
      </c>
      <c r="K43" s="24"/>
    </row>
    <row r="44" s="2" customFormat="1" customHeight="1" spans="1:11">
      <c r="A44" s="35"/>
      <c r="B44" s="40"/>
      <c r="C44" s="41"/>
      <c r="D44" s="23" t="s">
        <v>63</v>
      </c>
      <c r="E44" s="31">
        <v>3</v>
      </c>
      <c r="F44" s="25">
        <v>28.29</v>
      </c>
      <c r="G44" s="24"/>
      <c r="H44" s="24"/>
      <c r="I44" s="32">
        <v>3</v>
      </c>
      <c r="J44" s="25">
        <v>28.29</v>
      </c>
      <c r="K44" s="24"/>
    </row>
    <row r="45" s="2" customFormat="1" customHeight="1" spans="1:11">
      <c r="A45" s="35"/>
      <c r="B45" s="36">
        <v>5</v>
      </c>
      <c r="C45" s="37" t="s">
        <v>18</v>
      </c>
      <c r="D45" s="23"/>
      <c r="E45" s="31">
        <f>SUM(E46:E52)</f>
        <v>281</v>
      </c>
      <c r="F45" s="44">
        <f>SUM(F46:F52)</f>
        <v>5636.6001</v>
      </c>
      <c r="G45" s="31"/>
      <c r="H45" s="31"/>
      <c r="I45" s="31">
        <f>SUM(I46:I52)</f>
        <v>279</v>
      </c>
      <c r="J45" s="44">
        <f>SUM(J46:J52)</f>
        <v>5596.60208</v>
      </c>
      <c r="K45" s="24"/>
    </row>
    <row r="46" s="2" customFormat="1" customHeight="1" spans="1:11">
      <c r="A46" s="35"/>
      <c r="B46" s="38"/>
      <c r="C46" s="39"/>
      <c r="D46" s="29" t="s">
        <v>19</v>
      </c>
      <c r="E46" s="31">
        <v>8</v>
      </c>
      <c r="F46" s="30">
        <v>43.824</v>
      </c>
      <c r="G46" s="24"/>
      <c r="H46" s="24"/>
      <c r="I46" s="32">
        <v>8</v>
      </c>
      <c r="J46" s="30">
        <v>43.824</v>
      </c>
      <c r="K46" s="24"/>
    </row>
    <row r="47" s="2" customFormat="1" customHeight="1" spans="1:11">
      <c r="A47" s="35"/>
      <c r="B47" s="38"/>
      <c r="C47" s="39"/>
      <c r="D47" s="29" t="s">
        <v>23</v>
      </c>
      <c r="E47" s="31">
        <v>3</v>
      </c>
      <c r="F47" s="30">
        <v>18.63</v>
      </c>
      <c r="G47" s="24"/>
      <c r="H47" s="24"/>
      <c r="I47" s="32">
        <v>3</v>
      </c>
      <c r="J47" s="30">
        <v>18.63</v>
      </c>
      <c r="K47" s="24"/>
    </row>
    <row r="48" s="2" customFormat="1" customHeight="1" spans="1:11">
      <c r="A48" s="35"/>
      <c r="B48" s="38"/>
      <c r="C48" s="39"/>
      <c r="D48" s="29" t="s">
        <v>64</v>
      </c>
      <c r="E48" s="31">
        <v>39</v>
      </c>
      <c r="F48" s="30">
        <v>268.4916</v>
      </c>
      <c r="G48" s="24"/>
      <c r="H48" s="24"/>
      <c r="I48" s="32">
        <v>39</v>
      </c>
      <c r="J48" s="30">
        <v>268.4916</v>
      </c>
      <c r="K48" s="24"/>
    </row>
    <row r="49" s="2" customFormat="1" customHeight="1" spans="1:11">
      <c r="A49" s="35"/>
      <c r="B49" s="38"/>
      <c r="C49" s="39"/>
      <c r="D49" s="29" t="s">
        <v>65</v>
      </c>
      <c r="E49" s="31">
        <v>15</v>
      </c>
      <c r="F49" s="30">
        <v>448.74</v>
      </c>
      <c r="G49" s="24"/>
      <c r="H49" s="24"/>
      <c r="I49" s="32">
        <v>15</v>
      </c>
      <c r="J49" s="30">
        <v>448.74</v>
      </c>
      <c r="K49" s="24"/>
    </row>
    <row r="50" s="2" customFormat="1" customHeight="1" spans="1:11">
      <c r="A50" s="35"/>
      <c r="B50" s="38"/>
      <c r="C50" s="39"/>
      <c r="D50" s="29" t="s">
        <v>66</v>
      </c>
      <c r="E50" s="31">
        <v>54</v>
      </c>
      <c r="F50" s="30">
        <v>1620</v>
      </c>
      <c r="G50" s="24"/>
      <c r="H50" s="24"/>
      <c r="I50" s="32">
        <v>54</v>
      </c>
      <c r="J50" s="30">
        <v>1620</v>
      </c>
      <c r="K50" s="24"/>
    </row>
    <row r="51" s="2" customFormat="1" customHeight="1" spans="1:11">
      <c r="A51" s="35"/>
      <c r="B51" s="38"/>
      <c r="C51" s="39"/>
      <c r="D51" s="29" t="s">
        <v>67</v>
      </c>
      <c r="E51" s="31">
        <v>33</v>
      </c>
      <c r="F51" s="30">
        <v>656.9145</v>
      </c>
      <c r="G51" s="24"/>
      <c r="H51" s="24"/>
      <c r="I51" s="32">
        <v>33</v>
      </c>
      <c r="J51" s="30">
        <v>656.91648</v>
      </c>
      <c r="K51" s="24"/>
    </row>
    <row r="52" s="2" customFormat="1" customHeight="1" spans="1:11">
      <c r="A52" s="45"/>
      <c r="B52" s="40"/>
      <c r="C52" s="41"/>
      <c r="D52" s="29" t="s">
        <v>68</v>
      </c>
      <c r="E52" s="31">
        <v>129</v>
      </c>
      <c r="F52" s="30">
        <v>2580</v>
      </c>
      <c r="G52" s="24"/>
      <c r="H52" s="24" t="s">
        <v>69</v>
      </c>
      <c r="I52" s="32">
        <v>127</v>
      </c>
      <c r="J52" s="30">
        <v>2540</v>
      </c>
      <c r="K52" s="24"/>
    </row>
    <row r="53" s="2" customFormat="1" customHeight="1" spans="1:11">
      <c r="A53" s="24">
        <v>2018</v>
      </c>
      <c r="B53" s="46" t="s">
        <v>14</v>
      </c>
      <c r="C53" s="46"/>
      <c r="D53" s="47"/>
      <c r="E53" s="24">
        <f>E54+E56+E59+E70+E76+E81+E87</f>
        <v>555</v>
      </c>
      <c r="F53" s="25">
        <f>F54+F56+F59+F70+F76+F81+F87</f>
        <v>4640.7644</v>
      </c>
      <c r="G53" s="24"/>
      <c r="H53" s="24"/>
      <c r="I53" s="24">
        <f>I54+I56+I59+I70+I76+I81+I87</f>
        <v>544</v>
      </c>
      <c r="J53" s="25">
        <f>J54+J56+J59+J70+J76+J81+J87</f>
        <v>4652.7467</v>
      </c>
      <c r="K53" s="24"/>
    </row>
    <row r="54" s="2" customFormat="1" customHeight="1" spans="1:11">
      <c r="A54" s="24"/>
      <c r="B54" s="27">
        <v>1</v>
      </c>
      <c r="C54" s="22" t="s">
        <v>70</v>
      </c>
      <c r="D54" s="48" t="s">
        <v>16</v>
      </c>
      <c r="E54" s="31">
        <f>E55</f>
        <v>30</v>
      </c>
      <c r="F54" s="44">
        <f>F55</f>
        <v>540</v>
      </c>
      <c r="G54" s="31"/>
      <c r="H54" s="31"/>
      <c r="I54" s="31">
        <f>I55</f>
        <v>30</v>
      </c>
      <c r="J54" s="44">
        <f>J55</f>
        <v>594</v>
      </c>
      <c r="K54" s="24"/>
    </row>
    <row r="55" s="2" customFormat="1" customHeight="1" spans="1:11">
      <c r="A55" s="24"/>
      <c r="B55" s="27"/>
      <c r="C55" s="22"/>
      <c r="D55" s="29" t="s">
        <v>71</v>
      </c>
      <c r="E55" s="24">
        <v>30</v>
      </c>
      <c r="F55" s="25">
        <v>540</v>
      </c>
      <c r="G55" s="32"/>
      <c r="H55" s="24"/>
      <c r="I55" s="24">
        <v>30</v>
      </c>
      <c r="J55" s="25">
        <v>594</v>
      </c>
      <c r="K55" s="24"/>
    </row>
    <row r="56" s="2" customFormat="1" customHeight="1" spans="1:11">
      <c r="A56" s="24"/>
      <c r="B56" s="27">
        <v>2</v>
      </c>
      <c r="C56" s="22" t="s">
        <v>72</v>
      </c>
      <c r="D56" s="49" t="s">
        <v>16</v>
      </c>
      <c r="E56" s="24">
        <f>E57+E58</f>
        <v>25</v>
      </c>
      <c r="F56" s="25">
        <f>F57+F58</f>
        <v>444</v>
      </c>
      <c r="G56" s="24"/>
      <c r="H56" s="24"/>
      <c r="I56" s="24">
        <f>I57+I58</f>
        <v>25</v>
      </c>
      <c r="J56" s="25">
        <f>J57+J58</f>
        <v>445.2</v>
      </c>
      <c r="K56" s="24"/>
    </row>
    <row r="57" s="2" customFormat="1" customHeight="1" spans="1:11">
      <c r="A57" s="24"/>
      <c r="B57" s="27"/>
      <c r="C57" s="22"/>
      <c r="D57" s="29" t="s">
        <v>73</v>
      </c>
      <c r="E57" s="32">
        <v>24</v>
      </c>
      <c r="F57" s="30">
        <v>432</v>
      </c>
      <c r="G57" s="24"/>
      <c r="H57" s="24"/>
      <c r="I57" s="32">
        <v>24</v>
      </c>
      <c r="J57" s="30">
        <v>432</v>
      </c>
      <c r="K57" s="24"/>
    </row>
    <row r="58" s="2" customFormat="1" customHeight="1" spans="1:11">
      <c r="A58" s="24"/>
      <c r="B58" s="27"/>
      <c r="C58" s="22"/>
      <c r="D58" s="29" t="s">
        <v>74</v>
      </c>
      <c r="E58" s="32">
        <v>1</v>
      </c>
      <c r="F58" s="30">
        <v>12</v>
      </c>
      <c r="G58" s="24"/>
      <c r="H58" s="24"/>
      <c r="I58" s="32">
        <v>1</v>
      </c>
      <c r="J58" s="30">
        <v>13.2</v>
      </c>
      <c r="K58" s="24"/>
    </row>
    <row r="59" s="2" customFormat="1" customHeight="1" spans="1:11">
      <c r="A59" s="24"/>
      <c r="B59" s="27">
        <v>3</v>
      </c>
      <c r="C59" s="22" t="s">
        <v>15</v>
      </c>
      <c r="D59" s="50" t="s">
        <v>16</v>
      </c>
      <c r="E59" s="32">
        <f>E60+E61+E63+E62+E64+E65+E66+E67+E68+E69</f>
        <v>378</v>
      </c>
      <c r="F59" s="30">
        <f>F60+F61+F63+F62+F64+F65+F66+F67+F68+F69</f>
        <v>2048.938</v>
      </c>
      <c r="G59" s="32"/>
      <c r="H59" s="32"/>
      <c r="I59" s="32">
        <f>I60+I61+I63+I62+I64+I65+I66+I67+I68+I69</f>
        <v>367</v>
      </c>
      <c r="J59" s="30">
        <f>J60+J61+J63+J62+J64+J65+J66+J67+J68+J69</f>
        <v>2005.72</v>
      </c>
      <c r="K59" s="24"/>
    </row>
    <row r="60" s="2" customFormat="1" customHeight="1" spans="1:11">
      <c r="A60" s="24"/>
      <c r="B60" s="27"/>
      <c r="C60" s="22"/>
      <c r="D60" s="29" t="s">
        <v>75</v>
      </c>
      <c r="E60" s="32">
        <v>30</v>
      </c>
      <c r="F60" s="30">
        <v>94.5</v>
      </c>
      <c r="G60" s="31"/>
      <c r="H60" s="24" t="s">
        <v>76</v>
      </c>
      <c r="I60" s="32">
        <v>25</v>
      </c>
      <c r="J60" s="30">
        <v>78.75</v>
      </c>
      <c r="K60" s="24"/>
    </row>
    <row r="61" s="2" customFormat="1" customHeight="1" spans="1:11">
      <c r="A61" s="24"/>
      <c r="B61" s="27"/>
      <c r="C61" s="22"/>
      <c r="D61" s="29" t="s">
        <v>34</v>
      </c>
      <c r="E61" s="32">
        <v>1</v>
      </c>
      <c r="F61" s="30">
        <v>6.5604</v>
      </c>
      <c r="G61" s="31"/>
      <c r="H61" s="31"/>
      <c r="I61" s="32">
        <v>1</v>
      </c>
      <c r="J61" s="30">
        <v>6.5604</v>
      </c>
      <c r="K61" s="24"/>
    </row>
    <row r="62" s="2" customFormat="1" customHeight="1" spans="1:11">
      <c r="A62" s="24"/>
      <c r="B62" s="27"/>
      <c r="C62" s="22"/>
      <c r="D62" s="29" t="s">
        <v>37</v>
      </c>
      <c r="E62" s="32">
        <v>30</v>
      </c>
      <c r="F62" s="30">
        <v>628.236</v>
      </c>
      <c r="G62" s="31"/>
      <c r="H62" s="24"/>
      <c r="I62" s="32">
        <v>30</v>
      </c>
      <c r="J62" s="30">
        <v>628.236</v>
      </c>
      <c r="K62" s="24"/>
    </row>
    <row r="63" s="2" customFormat="1" customHeight="1" spans="1:11">
      <c r="A63" s="24"/>
      <c r="B63" s="27"/>
      <c r="C63" s="22"/>
      <c r="D63" s="29" t="s">
        <v>38</v>
      </c>
      <c r="E63" s="32">
        <v>165</v>
      </c>
      <c r="F63" s="30">
        <v>515.475999999999</v>
      </c>
      <c r="G63" s="31"/>
      <c r="H63" s="24" t="s">
        <v>77</v>
      </c>
      <c r="I63" s="32">
        <v>163</v>
      </c>
      <c r="J63" s="30">
        <v>507.247999999999</v>
      </c>
      <c r="K63" s="24"/>
    </row>
    <row r="64" s="2" customFormat="1" customHeight="1" spans="1:11">
      <c r="A64" s="24"/>
      <c r="B64" s="27"/>
      <c r="C64" s="22"/>
      <c r="D64" s="29" t="s">
        <v>78</v>
      </c>
      <c r="E64" s="32">
        <v>30</v>
      </c>
      <c r="F64" s="30">
        <v>135</v>
      </c>
      <c r="G64" s="31"/>
      <c r="H64" s="24" t="s">
        <v>79</v>
      </c>
      <c r="I64" s="32">
        <v>29</v>
      </c>
      <c r="J64" s="30">
        <v>130.5</v>
      </c>
      <c r="K64" s="24"/>
    </row>
    <row r="65" s="2" customFormat="1" customHeight="1" spans="1:11">
      <c r="A65" s="24"/>
      <c r="B65" s="27"/>
      <c r="C65" s="22"/>
      <c r="D65" s="29" t="s">
        <v>40</v>
      </c>
      <c r="E65" s="32">
        <v>21</v>
      </c>
      <c r="F65" s="30">
        <v>90.048</v>
      </c>
      <c r="G65" s="31"/>
      <c r="H65" s="24" t="s">
        <v>79</v>
      </c>
      <c r="I65" s="32">
        <v>20</v>
      </c>
      <c r="J65" s="30">
        <v>85.208</v>
      </c>
      <c r="K65" s="24"/>
    </row>
    <row r="66" s="2" customFormat="1" customHeight="1" spans="1:11">
      <c r="A66" s="24"/>
      <c r="B66" s="27"/>
      <c r="C66" s="22"/>
      <c r="D66" s="29" t="s">
        <v>80</v>
      </c>
      <c r="E66" s="32">
        <v>86</v>
      </c>
      <c r="F66" s="30">
        <v>425.699999999999</v>
      </c>
      <c r="G66" s="31"/>
      <c r="H66" s="24" t="s">
        <v>77</v>
      </c>
      <c r="I66" s="32">
        <v>84</v>
      </c>
      <c r="J66" s="30">
        <v>415.799999999999</v>
      </c>
      <c r="K66" s="24"/>
    </row>
    <row r="67" s="2" customFormat="1" customHeight="1" spans="1:11">
      <c r="A67" s="24"/>
      <c r="B67" s="27"/>
      <c r="C67" s="22"/>
      <c r="D67" s="29" t="s">
        <v>81</v>
      </c>
      <c r="E67" s="32">
        <v>2</v>
      </c>
      <c r="F67" s="30">
        <v>9.4176</v>
      </c>
      <c r="G67" s="31"/>
      <c r="H67" s="24"/>
      <c r="I67" s="32">
        <v>2</v>
      </c>
      <c r="J67" s="30">
        <v>9.4176</v>
      </c>
      <c r="K67" s="24"/>
    </row>
    <row r="68" s="2" customFormat="1" customHeight="1" spans="1:11">
      <c r="A68" s="24"/>
      <c r="B68" s="27"/>
      <c r="C68" s="22"/>
      <c r="D68" s="29" t="s">
        <v>82</v>
      </c>
      <c r="E68" s="32">
        <v>8</v>
      </c>
      <c r="F68" s="30">
        <v>44</v>
      </c>
      <c r="G68" s="24"/>
      <c r="H68" s="24"/>
      <c r="I68" s="32">
        <v>8</v>
      </c>
      <c r="J68" s="30">
        <v>44</v>
      </c>
      <c r="K68" s="24"/>
    </row>
    <row r="69" s="2" customFormat="1" customHeight="1" spans="1:11">
      <c r="A69" s="24"/>
      <c r="B69" s="27"/>
      <c r="C69" s="22"/>
      <c r="D69" s="23" t="s">
        <v>43</v>
      </c>
      <c r="E69" s="32">
        <v>5</v>
      </c>
      <c r="F69" s="30">
        <v>100</v>
      </c>
      <c r="G69" s="24"/>
      <c r="H69" s="24"/>
      <c r="I69" s="24">
        <v>5</v>
      </c>
      <c r="J69" s="25">
        <v>100</v>
      </c>
      <c r="K69" s="24"/>
    </row>
    <row r="70" s="2" customFormat="1" customHeight="1" spans="1:11">
      <c r="A70" s="24"/>
      <c r="B70" s="27">
        <v>4</v>
      </c>
      <c r="C70" s="22" t="s">
        <v>18</v>
      </c>
      <c r="D70" s="49" t="s">
        <v>16</v>
      </c>
      <c r="E70" s="32">
        <f>E72+E71+E73+E74+E75</f>
        <v>18</v>
      </c>
      <c r="F70" s="30">
        <f>F72+F71+F73+F74+F75</f>
        <v>345.4757</v>
      </c>
      <c r="G70" s="32"/>
      <c r="H70" s="32"/>
      <c r="I70" s="32">
        <f>I72+I71+I73+I74+I75</f>
        <v>18</v>
      </c>
      <c r="J70" s="30">
        <f>J72+J71+J73+J74+J75</f>
        <v>345.4758</v>
      </c>
      <c r="K70" s="24"/>
    </row>
    <row r="71" s="2" customFormat="1" customHeight="1" spans="1:11">
      <c r="A71" s="24"/>
      <c r="B71" s="27"/>
      <c r="C71" s="22"/>
      <c r="D71" s="29" t="s">
        <v>65</v>
      </c>
      <c r="E71" s="32">
        <v>1</v>
      </c>
      <c r="F71" s="30">
        <v>20.9412</v>
      </c>
      <c r="G71" s="24"/>
      <c r="H71" s="24"/>
      <c r="I71" s="32">
        <v>1</v>
      </c>
      <c r="J71" s="30">
        <v>20.9412</v>
      </c>
      <c r="K71" s="24"/>
    </row>
    <row r="72" s="2" customFormat="1" customHeight="1" spans="1:11">
      <c r="A72" s="24"/>
      <c r="B72" s="27"/>
      <c r="C72" s="22"/>
      <c r="D72" s="29" t="s">
        <v>66</v>
      </c>
      <c r="E72" s="32">
        <v>11</v>
      </c>
      <c r="F72" s="30">
        <v>231</v>
      </c>
      <c r="G72" s="24"/>
      <c r="H72" s="24"/>
      <c r="I72" s="32">
        <v>11</v>
      </c>
      <c r="J72" s="30">
        <v>231</v>
      </c>
      <c r="K72" s="24"/>
    </row>
    <row r="73" s="2" customFormat="1" customHeight="1" spans="1:11">
      <c r="A73" s="24"/>
      <c r="B73" s="27"/>
      <c r="C73" s="22"/>
      <c r="D73" s="29" t="s">
        <v>67</v>
      </c>
      <c r="E73" s="32">
        <v>1</v>
      </c>
      <c r="F73" s="30">
        <v>13.9345</v>
      </c>
      <c r="G73" s="24"/>
      <c r="H73" s="24"/>
      <c r="I73" s="32">
        <v>1</v>
      </c>
      <c r="J73" s="30">
        <v>13.9346</v>
      </c>
      <c r="K73" s="24"/>
    </row>
    <row r="74" s="2" customFormat="1" customHeight="1" spans="1:11">
      <c r="A74" s="24"/>
      <c r="B74" s="27"/>
      <c r="C74" s="22"/>
      <c r="D74" s="29" t="s">
        <v>68</v>
      </c>
      <c r="E74" s="32">
        <v>2</v>
      </c>
      <c r="F74" s="30">
        <v>40</v>
      </c>
      <c r="G74" s="24"/>
      <c r="H74" s="24"/>
      <c r="I74" s="32">
        <v>2</v>
      </c>
      <c r="J74" s="30">
        <v>40</v>
      </c>
      <c r="K74" s="24"/>
    </row>
    <row r="75" s="2" customFormat="1" customHeight="1" spans="1:11">
      <c r="A75" s="24"/>
      <c r="B75" s="27"/>
      <c r="C75" s="22"/>
      <c r="D75" s="29" t="s">
        <v>83</v>
      </c>
      <c r="E75" s="32">
        <v>3</v>
      </c>
      <c r="F75" s="30">
        <v>39.6</v>
      </c>
      <c r="G75" s="24"/>
      <c r="H75" s="24"/>
      <c r="I75" s="32">
        <v>3</v>
      </c>
      <c r="J75" s="30">
        <v>39.6</v>
      </c>
      <c r="K75" s="24"/>
    </row>
    <row r="76" s="2" customFormat="1" customHeight="1" spans="1:11">
      <c r="A76" s="24"/>
      <c r="B76" s="27">
        <v>5</v>
      </c>
      <c r="C76" s="22" t="s">
        <v>44</v>
      </c>
      <c r="D76" s="49" t="s">
        <v>16</v>
      </c>
      <c r="E76" s="32">
        <f>E77+E78+E79+E80</f>
        <v>12</v>
      </c>
      <c r="F76" s="30">
        <f>F77+F78+F79+F80</f>
        <v>129</v>
      </c>
      <c r="G76" s="32"/>
      <c r="H76" s="32"/>
      <c r="I76" s="32">
        <f>I77+I78+I79+I80</f>
        <v>12</v>
      </c>
      <c r="J76" s="30">
        <f>J77+J78+J79+J80</f>
        <v>129</v>
      </c>
      <c r="K76" s="24"/>
    </row>
    <row r="77" s="2" customFormat="1" customHeight="1" spans="1:11">
      <c r="A77" s="24"/>
      <c r="B77" s="27"/>
      <c r="C77" s="22"/>
      <c r="D77" s="29" t="s">
        <v>84</v>
      </c>
      <c r="E77" s="24">
        <v>4</v>
      </c>
      <c r="F77" s="30">
        <v>52</v>
      </c>
      <c r="G77" s="24"/>
      <c r="H77" s="24"/>
      <c r="I77" s="24">
        <v>4</v>
      </c>
      <c r="J77" s="25">
        <v>52</v>
      </c>
      <c r="K77" s="24"/>
    </row>
    <row r="78" s="2" customFormat="1" customHeight="1" spans="1:11">
      <c r="A78" s="24"/>
      <c r="B78" s="27"/>
      <c r="C78" s="22"/>
      <c r="D78" s="29" t="s">
        <v>85</v>
      </c>
      <c r="E78" s="24">
        <v>4</v>
      </c>
      <c r="F78" s="30">
        <v>52</v>
      </c>
      <c r="G78" s="24"/>
      <c r="H78" s="24"/>
      <c r="I78" s="24">
        <v>4</v>
      </c>
      <c r="J78" s="25">
        <v>52</v>
      </c>
      <c r="K78" s="24"/>
    </row>
    <row r="79" s="2" customFormat="1" customHeight="1" spans="1:11">
      <c r="A79" s="24"/>
      <c r="B79" s="27"/>
      <c r="C79" s="22"/>
      <c r="D79" s="29" t="s">
        <v>86</v>
      </c>
      <c r="E79" s="24">
        <v>1</v>
      </c>
      <c r="F79" s="30">
        <v>13</v>
      </c>
      <c r="G79" s="24"/>
      <c r="H79" s="24"/>
      <c r="I79" s="24">
        <v>1</v>
      </c>
      <c r="J79" s="25">
        <v>13</v>
      </c>
      <c r="K79" s="24"/>
    </row>
    <row r="80" s="2" customFormat="1" ht="14" customHeight="1" spans="1:11">
      <c r="A80" s="24"/>
      <c r="B80" s="27"/>
      <c r="C80" s="22"/>
      <c r="D80" s="29" t="s">
        <v>87</v>
      </c>
      <c r="E80" s="24">
        <v>3</v>
      </c>
      <c r="F80" s="30">
        <v>12</v>
      </c>
      <c r="G80" s="24"/>
      <c r="H80" s="24"/>
      <c r="I80" s="24">
        <v>3</v>
      </c>
      <c r="J80" s="25">
        <v>12</v>
      </c>
      <c r="K80" s="24"/>
    </row>
    <row r="81" s="2" customFormat="1" ht="14" customHeight="1" spans="1:11">
      <c r="A81" s="24"/>
      <c r="B81" s="27">
        <v>6</v>
      </c>
      <c r="C81" s="22" t="s">
        <v>31</v>
      </c>
      <c r="D81" s="54" t="s">
        <v>16</v>
      </c>
      <c r="E81" s="24">
        <f>E82+E83+E84+E85+E86</f>
        <v>57</v>
      </c>
      <c r="F81" s="25">
        <f>F82+F83+F84+F85+F86</f>
        <v>983.7275</v>
      </c>
      <c r="G81" s="24"/>
      <c r="H81" s="24"/>
      <c r="I81" s="24">
        <f>I82+I83+I84+I85+I86</f>
        <v>57</v>
      </c>
      <c r="J81" s="25">
        <f>J82+J83+J84+J85+J86</f>
        <v>983.7275</v>
      </c>
      <c r="K81" s="24"/>
    </row>
    <row r="82" s="2" customFormat="1" ht="14" customHeight="1" spans="1:11">
      <c r="A82" s="24"/>
      <c r="B82" s="27"/>
      <c r="C82" s="22"/>
      <c r="D82" s="29" t="s">
        <v>88</v>
      </c>
      <c r="E82" s="24">
        <v>2</v>
      </c>
      <c r="F82" s="30">
        <v>12.6</v>
      </c>
      <c r="G82" s="24"/>
      <c r="H82" s="24"/>
      <c r="I82" s="32">
        <v>2</v>
      </c>
      <c r="J82" s="25">
        <v>12.6</v>
      </c>
      <c r="K82" s="24"/>
    </row>
    <row r="83" s="2" customFormat="1" ht="14" customHeight="1" spans="1:11">
      <c r="A83" s="24"/>
      <c r="B83" s="27"/>
      <c r="C83" s="22"/>
      <c r="D83" s="29" t="s">
        <v>89</v>
      </c>
      <c r="E83" s="24">
        <v>30</v>
      </c>
      <c r="F83" s="30">
        <v>426</v>
      </c>
      <c r="G83" s="24"/>
      <c r="H83" s="24"/>
      <c r="I83" s="32">
        <v>30</v>
      </c>
      <c r="J83" s="25">
        <v>426</v>
      </c>
      <c r="K83" s="24"/>
    </row>
    <row r="84" s="2" customFormat="1" ht="14" customHeight="1" spans="1:11">
      <c r="A84" s="24"/>
      <c r="B84" s="27"/>
      <c r="C84" s="22"/>
      <c r="D84" s="29" t="s">
        <v>90</v>
      </c>
      <c r="E84" s="24">
        <v>1</v>
      </c>
      <c r="F84" s="30">
        <v>14</v>
      </c>
      <c r="G84" s="24"/>
      <c r="H84" s="24"/>
      <c r="I84" s="32">
        <v>1</v>
      </c>
      <c r="J84" s="25">
        <v>14</v>
      </c>
      <c r="K84" s="24"/>
    </row>
    <row r="85" s="2" customFormat="1" ht="14" customHeight="1" spans="1:11">
      <c r="A85" s="24"/>
      <c r="B85" s="27"/>
      <c r="C85" s="22"/>
      <c r="D85" s="29" t="s">
        <v>91</v>
      </c>
      <c r="E85" s="24">
        <v>15</v>
      </c>
      <c r="F85" s="30">
        <v>81.1275</v>
      </c>
      <c r="G85" s="24"/>
      <c r="H85" s="24"/>
      <c r="I85" s="32">
        <v>15</v>
      </c>
      <c r="J85" s="25">
        <v>81.1275</v>
      </c>
      <c r="K85" s="24"/>
    </row>
    <row r="86" s="2" customFormat="1" ht="14" customHeight="1" spans="1:11">
      <c r="A86" s="24"/>
      <c r="B86" s="27"/>
      <c r="C86" s="22"/>
      <c r="D86" s="29" t="s">
        <v>92</v>
      </c>
      <c r="E86" s="24">
        <v>9</v>
      </c>
      <c r="F86" s="30">
        <v>450</v>
      </c>
      <c r="G86" s="24"/>
      <c r="H86" s="24"/>
      <c r="I86" s="32">
        <v>9</v>
      </c>
      <c r="J86" s="25">
        <v>450</v>
      </c>
      <c r="K86" s="24"/>
    </row>
    <row r="87" s="2" customFormat="1" ht="14" customHeight="1" spans="1:11">
      <c r="A87" s="24"/>
      <c r="B87" s="27">
        <v>7</v>
      </c>
      <c r="C87" s="22" t="s">
        <v>93</v>
      </c>
      <c r="D87" s="54" t="s">
        <v>16</v>
      </c>
      <c r="E87" s="24">
        <f>SUM(E88:E97)</f>
        <v>35</v>
      </c>
      <c r="F87" s="25">
        <f>SUM(F88:F97)</f>
        <v>149.6232</v>
      </c>
      <c r="G87" s="24"/>
      <c r="H87" s="24"/>
      <c r="I87" s="24">
        <f>SUM(I88:I97)</f>
        <v>35</v>
      </c>
      <c r="J87" s="25">
        <f>SUM(J88:J97)</f>
        <v>149.6234</v>
      </c>
      <c r="K87" s="24"/>
    </row>
    <row r="88" s="2" customFormat="1" ht="14" customHeight="1" spans="1:11">
      <c r="A88" s="24"/>
      <c r="B88" s="27"/>
      <c r="C88" s="22"/>
      <c r="D88" s="29" t="s">
        <v>94</v>
      </c>
      <c r="E88" s="32">
        <v>1</v>
      </c>
      <c r="F88" s="30">
        <v>3.975</v>
      </c>
      <c r="G88" s="24"/>
      <c r="H88" s="24"/>
      <c r="I88" s="32">
        <v>1</v>
      </c>
      <c r="J88" s="25">
        <v>3.975</v>
      </c>
      <c r="K88" s="24"/>
    </row>
    <row r="89" s="2" customFormat="1" ht="14" customHeight="1" spans="1:11">
      <c r="A89" s="24"/>
      <c r="B89" s="27"/>
      <c r="C89" s="22"/>
      <c r="D89" s="29" t="s">
        <v>95</v>
      </c>
      <c r="E89" s="32">
        <v>2</v>
      </c>
      <c r="F89" s="30">
        <v>7.158</v>
      </c>
      <c r="G89" s="24"/>
      <c r="H89" s="24"/>
      <c r="I89" s="32">
        <v>2</v>
      </c>
      <c r="J89" s="25">
        <v>7.158</v>
      </c>
      <c r="K89" s="24"/>
    </row>
    <row r="90" s="2" customFormat="1" ht="14" customHeight="1" spans="1:11">
      <c r="A90" s="24"/>
      <c r="B90" s="27"/>
      <c r="C90" s="22"/>
      <c r="D90" s="29" t="s">
        <v>96</v>
      </c>
      <c r="E90" s="32">
        <v>5</v>
      </c>
      <c r="F90" s="30">
        <v>17.895</v>
      </c>
      <c r="G90" s="24"/>
      <c r="H90" s="24"/>
      <c r="I90" s="32">
        <v>5</v>
      </c>
      <c r="J90" s="25">
        <v>17.895</v>
      </c>
      <c r="K90" s="24"/>
    </row>
    <row r="91" s="2" customFormat="1" ht="14" customHeight="1" spans="1:11">
      <c r="A91" s="24"/>
      <c r="B91" s="27"/>
      <c r="C91" s="22"/>
      <c r="D91" s="29" t="s">
        <v>97</v>
      </c>
      <c r="E91" s="32">
        <v>1</v>
      </c>
      <c r="F91" s="30">
        <v>3.579</v>
      </c>
      <c r="G91" s="24"/>
      <c r="H91" s="24"/>
      <c r="I91" s="32">
        <v>1</v>
      </c>
      <c r="J91" s="25">
        <v>3.579</v>
      </c>
      <c r="K91" s="24"/>
    </row>
    <row r="92" s="2" customFormat="1" ht="14" customHeight="1" spans="1:11">
      <c r="A92" s="24"/>
      <c r="B92" s="27"/>
      <c r="C92" s="22"/>
      <c r="D92" s="29" t="s">
        <v>98</v>
      </c>
      <c r="E92" s="32">
        <v>1</v>
      </c>
      <c r="F92" s="30">
        <v>7.157</v>
      </c>
      <c r="G92" s="24"/>
      <c r="H92" s="24"/>
      <c r="I92" s="32">
        <v>1</v>
      </c>
      <c r="J92" s="25">
        <v>7.157</v>
      </c>
      <c r="K92" s="24"/>
    </row>
    <row r="93" s="2" customFormat="1" ht="14" customHeight="1" spans="1:11">
      <c r="A93" s="24"/>
      <c r="B93" s="27"/>
      <c r="C93" s="22"/>
      <c r="D93" s="29" t="s">
        <v>99</v>
      </c>
      <c r="E93" s="32">
        <v>1</v>
      </c>
      <c r="F93" s="30">
        <v>7.157</v>
      </c>
      <c r="G93" s="24"/>
      <c r="H93" s="24"/>
      <c r="I93" s="32">
        <v>1</v>
      </c>
      <c r="J93" s="25">
        <v>7.157</v>
      </c>
      <c r="K93" s="24"/>
    </row>
    <row r="94" s="2" customFormat="1" ht="14" customHeight="1" spans="1:11">
      <c r="A94" s="24"/>
      <c r="B94" s="27"/>
      <c r="C94" s="22"/>
      <c r="D94" s="29" t="s">
        <v>100</v>
      </c>
      <c r="E94" s="32">
        <v>2</v>
      </c>
      <c r="F94" s="30">
        <v>12.7812</v>
      </c>
      <c r="G94" s="24"/>
      <c r="H94" s="24"/>
      <c r="I94" s="32">
        <v>2</v>
      </c>
      <c r="J94" s="25">
        <v>12.7814</v>
      </c>
      <c r="K94" s="24"/>
    </row>
    <row r="95" s="2" customFormat="1" ht="14" customHeight="1" spans="1:11">
      <c r="A95" s="24"/>
      <c r="B95" s="27"/>
      <c r="C95" s="22"/>
      <c r="D95" s="29" t="s">
        <v>57</v>
      </c>
      <c r="E95" s="32">
        <v>2</v>
      </c>
      <c r="F95" s="30">
        <v>8.712</v>
      </c>
      <c r="G95" s="24"/>
      <c r="H95" s="24"/>
      <c r="I95" s="32">
        <v>2</v>
      </c>
      <c r="J95" s="25">
        <v>8.712</v>
      </c>
      <c r="K95" s="24"/>
    </row>
    <row r="96" s="2" customFormat="1" ht="14" customHeight="1" spans="1:11">
      <c r="A96" s="24"/>
      <c r="B96" s="27"/>
      <c r="C96" s="22"/>
      <c r="D96" s="29" t="s">
        <v>59</v>
      </c>
      <c r="E96" s="32">
        <v>18</v>
      </c>
      <c r="F96" s="30">
        <v>67.896</v>
      </c>
      <c r="G96" s="24"/>
      <c r="H96" s="24"/>
      <c r="I96" s="32">
        <v>18</v>
      </c>
      <c r="J96" s="25">
        <v>67.896</v>
      </c>
      <c r="K96" s="24"/>
    </row>
    <row r="97" s="2" customFormat="1" ht="14" customHeight="1" spans="1:11">
      <c r="A97" s="24"/>
      <c r="B97" s="27"/>
      <c r="C97" s="22"/>
      <c r="D97" s="29" t="s">
        <v>101</v>
      </c>
      <c r="E97" s="32">
        <v>2</v>
      </c>
      <c r="F97" s="30">
        <v>13.313</v>
      </c>
      <c r="G97" s="24"/>
      <c r="H97" s="24"/>
      <c r="I97" s="32">
        <v>2</v>
      </c>
      <c r="J97" s="25">
        <v>13.313</v>
      </c>
      <c r="K97" s="24"/>
    </row>
    <row r="98" s="2" customFormat="1" customHeight="1" spans="1:11">
      <c r="A98" s="33">
        <v>2019</v>
      </c>
      <c r="B98" s="55"/>
      <c r="C98" s="22"/>
      <c r="D98" s="49" t="s">
        <v>14</v>
      </c>
      <c r="E98" s="24">
        <f>E99+E102+E109+E114+E118+E120+E122</f>
        <v>690</v>
      </c>
      <c r="F98" s="25">
        <f>F99+F102+F109+F114+F118+F120+F122</f>
        <v>5546.75230000001</v>
      </c>
      <c r="G98" s="24"/>
      <c r="H98" s="24"/>
      <c r="I98" s="24">
        <f>I99+I102+I109+I114+I118+I120+I122</f>
        <v>686</v>
      </c>
      <c r="J98" s="25">
        <f>J99+J102+J109+J114+J118+J120+J122</f>
        <v>5776.93328000001</v>
      </c>
      <c r="K98" s="27"/>
    </row>
    <row r="99" s="2" customFormat="1" customHeight="1" spans="1:11">
      <c r="A99" s="35"/>
      <c r="B99" s="27">
        <v>1</v>
      </c>
      <c r="C99" s="22" t="s">
        <v>70</v>
      </c>
      <c r="D99" s="49" t="s">
        <v>16</v>
      </c>
      <c r="E99" s="24">
        <f>E100+E101</f>
        <v>80</v>
      </c>
      <c r="F99" s="25">
        <f>F100+F101</f>
        <v>500</v>
      </c>
      <c r="G99" s="24"/>
      <c r="H99" s="24"/>
      <c r="I99" s="24">
        <f>I100+I101</f>
        <v>80</v>
      </c>
      <c r="J99" s="25">
        <f>J100+J101</f>
        <v>792</v>
      </c>
      <c r="K99" s="27"/>
    </row>
    <row r="100" s="2" customFormat="1" customHeight="1" spans="1:11">
      <c r="A100" s="35"/>
      <c r="B100" s="27"/>
      <c r="C100" s="22"/>
      <c r="D100" s="29" t="s">
        <v>102</v>
      </c>
      <c r="E100" s="31">
        <v>40</v>
      </c>
      <c r="F100" s="30">
        <v>324</v>
      </c>
      <c r="G100" s="32"/>
      <c r="H100" s="24"/>
      <c r="I100" s="24">
        <v>40</v>
      </c>
      <c r="J100" s="25">
        <v>475.2</v>
      </c>
      <c r="K100" s="24"/>
    </row>
    <row r="101" s="2" customFormat="1" customHeight="1" spans="1:11">
      <c r="A101" s="35"/>
      <c r="B101" s="27"/>
      <c r="C101" s="22"/>
      <c r="D101" s="29" t="s">
        <v>71</v>
      </c>
      <c r="E101" s="31">
        <v>40</v>
      </c>
      <c r="F101" s="30">
        <v>176</v>
      </c>
      <c r="G101" s="32"/>
      <c r="H101" s="24"/>
      <c r="I101" s="24">
        <v>40</v>
      </c>
      <c r="J101" s="25">
        <v>316.8</v>
      </c>
      <c r="K101" s="24"/>
    </row>
    <row r="102" customHeight="1" spans="1:11">
      <c r="A102" s="35"/>
      <c r="B102" s="56">
        <v>2</v>
      </c>
      <c r="C102" s="22" t="s">
        <v>72</v>
      </c>
      <c r="D102" s="48" t="s">
        <v>16</v>
      </c>
      <c r="E102" s="31">
        <f>E103+E104+E105+E106+E108+E107</f>
        <v>90</v>
      </c>
      <c r="F102" s="44">
        <f>F103+F104+F105+F106+F108+F107</f>
        <v>378.5</v>
      </c>
      <c r="G102" s="31"/>
      <c r="H102" s="31"/>
      <c r="I102" s="31">
        <f>I103+I104+I105+I106+I108+I107</f>
        <v>90</v>
      </c>
      <c r="J102" s="44">
        <f>J103+J104+J105+J106+J108+J107</f>
        <v>417.511</v>
      </c>
      <c r="K102" s="57"/>
    </row>
    <row r="103" customHeight="1" spans="1:11">
      <c r="A103" s="35"/>
      <c r="B103" s="56"/>
      <c r="C103" s="22"/>
      <c r="D103" s="29" t="s">
        <v>103</v>
      </c>
      <c r="E103" s="31">
        <v>8</v>
      </c>
      <c r="F103" s="30">
        <v>44</v>
      </c>
      <c r="G103" s="31"/>
      <c r="H103" s="31"/>
      <c r="I103" s="32">
        <v>8</v>
      </c>
      <c r="J103" s="30">
        <v>48.4</v>
      </c>
      <c r="K103" s="57"/>
    </row>
    <row r="104" customHeight="1" spans="1:11">
      <c r="A104" s="35"/>
      <c r="B104" s="56"/>
      <c r="C104" s="22"/>
      <c r="D104" s="29" t="s">
        <v>104</v>
      </c>
      <c r="E104" s="31">
        <v>20</v>
      </c>
      <c r="F104" s="30">
        <v>55.6</v>
      </c>
      <c r="G104" s="31"/>
      <c r="H104" s="31"/>
      <c r="I104" s="32">
        <v>20</v>
      </c>
      <c r="J104" s="30">
        <v>60.451</v>
      </c>
      <c r="K104" s="57"/>
    </row>
    <row r="105" customHeight="1" spans="1:11">
      <c r="A105" s="35"/>
      <c r="B105" s="56"/>
      <c r="C105" s="22"/>
      <c r="D105" s="29" t="s">
        <v>105</v>
      </c>
      <c r="E105" s="31">
        <v>32</v>
      </c>
      <c r="F105" s="30">
        <v>38.4</v>
      </c>
      <c r="G105" s="31"/>
      <c r="H105" s="31"/>
      <c r="I105" s="32">
        <v>32</v>
      </c>
      <c r="J105" s="30">
        <v>42.24</v>
      </c>
      <c r="K105" s="57"/>
    </row>
    <row r="106" customHeight="1" spans="1:11">
      <c r="A106" s="35"/>
      <c r="B106" s="56"/>
      <c r="C106" s="22"/>
      <c r="D106" s="29" t="s">
        <v>106</v>
      </c>
      <c r="E106" s="31">
        <v>20</v>
      </c>
      <c r="F106" s="30">
        <v>127</v>
      </c>
      <c r="G106" s="31"/>
      <c r="H106" s="24"/>
      <c r="I106" s="32">
        <v>20</v>
      </c>
      <c r="J106" s="30">
        <v>142.12</v>
      </c>
      <c r="K106" s="27"/>
    </row>
    <row r="107" customHeight="1" spans="1:11">
      <c r="A107" s="35"/>
      <c r="B107" s="56"/>
      <c r="C107" s="22"/>
      <c r="D107" s="29" t="s">
        <v>74</v>
      </c>
      <c r="E107" s="31">
        <v>9</v>
      </c>
      <c r="F107" s="30">
        <v>108</v>
      </c>
      <c r="G107" s="31"/>
      <c r="H107" s="24"/>
      <c r="I107" s="32">
        <v>9</v>
      </c>
      <c r="J107" s="30">
        <v>118.8</v>
      </c>
      <c r="K107" s="27"/>
    </row>
    <row r="108" customHeight="1" spans="1:11">
      <c r="A108" s="35"/>
      <c r="B108" s="56"/>
      <c r="C108" s="22"/>
      <c r="D108" s="29" t="s">
        <v>107</v>
      </c>
      <c r="E108" s="31">
        <v>1</v>
      </c>
      <c r="F108" s="30">
        <v>5.5</v>
      </c>
      <c r="G108" s="31"/>
      <c r="H108" s="24"/>
      <c r="I108" s="32">
        <v>1</v>
      </c>
      <c r="J108" s="30">
        <v>5.5</v>
      </c>
      <c r="K108" s="27"/>
    </row>
    <row r="109" customHeight="1" spans="1:11">
      <c r="A109" s="35"/>
      <c r="B109" s="27">
        <v>3</v>
      </c>
      <c r="C109" s="22" t="s">
        <v>15</v>
      </c>
      <c r="D109" s="49" t="s">
        <v>16</v>
      </c>
      <c r="E109" s="24">
        <f>E111+E110+E112+E113</f>
        <v>224</v>
      </c>
      <c r="F109" s="25">
        <f>F111+F110+F112+F113</f>
        <v>1014.5379</v>
      </c>
      <c r="G109" s="24"/>
      <c r="H109" s="24"/>
      <c r="I109" s="24">
        <f>I111+I110+I112+I113</f>
        <v>221</v>
      </c>
      <c r="J109" s="25">
        <f>J111+J110+J112+J113</f>
        <v>1000.58788</v>
      </c>
      <c r="K109" s="27"/>
    </row>
    <row r="110" customHeight="1" spans="1:11">
      <c r="A110" s="35"/>
      <c r="B110" s="27"/>
      <c r="C110" s="22"/>
      <c r="D110" s="29" t="s">
        <v>78</v>
      </c>
      <c r="E110" s="32">
        <v>186</v>
      </c>
      <c r="F110" s="30">
        <v>832.95</v>
      </c>
      <c r="G110" s="24"/>
      <c r="H110" s="24" t="s">
        <v>77</v>
      </c>
      <c r="I110" s="24">
        <v>184</v>
      </c>
      <c r="J110" s="30">
        <v>823.95</v>
      </c>
      <c r="K110" s="27"/>
    </row>
    <row r="111" customHeight="1" spans="1:11">
      <c r="A111" s="35"/>
      <c r="B111" s="27"/>
      <c r="C111" s="22"/>
      <c r="D111" s="29" t="s">
        <v>80</v>
      </c>
      <c r="E111" s="32">
        <v>34</v>
      </c>
      <c r="F111" s="30">
        <v>163.845</v>
      </c>
      <c r="G111" s="24"/>
      <c r="H111" s="24" t="s">
        <v>79</v>
      </c>
      <c r="I111" s="24">
        <v>33</v>
      </c>
      <c r="J111" s="30">
        <v>158.895</v>
      </c>
      <c r="K111" s="27"/>
    </row>
    <row r="112" customHeight="1" spans="1:11">
      <c r="A112" s="35"/>
      <c r="B112" s="27"/>
      <c r="C112" s="22"/>
      <c r="D112" s="29" t="s">
        <v>81</v>
      </c>
      <c r="E112" s="32">
        <v>3</v>
      </c>
      <c r="F112" s="30">
        <v>12.2429</v>
      </c>
      <c r="G112" s="24"/>
      <c r="H112" s="24"/>
      <c r="I112" s="24">
        <v>3</v>
      </c>
      <c r="J112" s="30">
        <v>12.24288</v>
      </c>
      <c r="K112" s="27"/>
    </row>
    <row r="113" customHeight="1" spans="1:11">
      <c r="A113" s="35"/>
      <c r="B113" s="27"/>
      <c r="C113" s="22"/>
      <c r="D113" s="29" t="s">
        <v>82</v>
      </c>
      <c r="E113" s="32">
        <v>1</v>
      </c>
      <c r="F113" s="30">
        <v>5.5</v>
      </c>
      <c r="G113" s="24"/>
      <c r="H113" s="24"/>
      <c r="I113" s="24">
        <v>1</v>
      </c>
      <c r="J113" s="30">
        <v>5.5</v>
      </c>
      <c r="K113" s="27"/>
    </row>
    <row r="114" customHeight="1" spans="1:11">
      <c r="A114" s="35"/>
      <c r="B114" s="27">
        <v>4</v>
      </c>
      <c r="C114" s="22" t="s">
        <v>18</v>
      </c>
      <c r="D114" s="49" t="s">
        <v>16</v>
      </c>
      <c r="E114" s="24">
        <f>E115+E116+E117</f>
        <v>9</v>
      </c>
      <c r="F114" s="25">
        <f>F115+F116+F117</f>
        <v>77.8</v>
      </c>
      <c r="G114" s="24"/>
      <c r="H114" s="24"/>
      <c r="I114" s="24">
        <f>I115+I116+I117</f>
        <v>9</v>
      </c>
      <c r="J114" s="25">
        <f>J115+J116+J117</f>
        <v>77.8</v>
      </c>
      <c r="K114" s="27"/>
    </row>
    <row r="115" customHeight="1" spans="1:11">
      <c r="A115" s="35"/>
      <c r="B115" s="27"/>
      <c r="C115" s="22"/>
      <c r="D115" s="29" t="s">
        <v>108</v>
      </c>
      <c r="E115" s="24">
        <v>2</v>
      </c>
      <c r="F115" s="25">
        <v>14.4</v>
      </c>
      <c r="G115" s="24"/>
      <c r="H115" s="24"/>
      <c r="I115" s="32">
        <v>2</v>
      </c>
      <c r="J115" s="30">
        <v>14.4</v>
      </c>
      <c r="K115" s="27"/>
    </row>
    <row r="116" customHeight="1" spans="1:11">
      <c r="A116" s="35"/>
      <c r="B116" s="27"/>
      <c r="C116" s="22"/>
      <c r="D116" s="29" t="s">
        <v>109</v>
      </c>
      <c r="E116" s="24">
        <v>5</v>
      </c>
      <c r="F116" s="25">
        <v>59.4</v>
      </c>
      <c r="G116" s="24"/>
      <c r="H116" s="24"/>
      <c r="I116" s="32">
        <v>5</v>
      </c>
      <c r="J116" s="30">
        <v>59.4</v>
      </c>
      <c r="K116" s="27"/>
    </row>
    <row r="117" customHeight="1" spans="1:11">
      <c r="A117" s="35"/>
      <c r="B117" s="27"/>
      <c r="C117" s="22"/>
      <c r="D117" s="29" t="s">
        <v>110</v>
      </c>
      <c r="E117" s="24">
        <v>2</v>
      </c>
      <c r="F117" s="25">
        <v>4</v>
      </c>
      <c r="G117" s="24"/>
      <c r="H117" s="24"/>
      <c r="I117" s="32">
        <v>2</v>
      </c>
      <c r="J117" s="25">
        <v>4</v>
      </c>
      <c r="K117" s="27"/>
    </row>
    <row r="118" customHeight="1" spans="1:11">
      <c r="A118" s="35"/>
      <c r="B118" s="27">
        <v>5</v>
      </c>
      <c r="C118" s="22" t="s">
        <v>111</v>
      </c>
      <c r="D118" s="49" t="s">
        <v>16</v>
      </c>
      <c r="E118" s="24">
        <f>E119</f>
        <v>10</v>
      </c>
      <c r="F118" s="25">
        <f>F119</f>
        <v>87.12</v>
      </c>
      <c r="G118" s="24"/>
      <c r="H118" s="24"/>
      <c r="I118" s="24">
        <f>I119</f>
        <v>10</v>
      </c>
      <c r="J118" s="25">
        <f>J119</f>
        <v>87.12</v>
      </c>
      <c r="K118" s="27"/>
    </row>
    <row r="119" customHeight="1" spans="1:11">
      <c r="A119" s="35"/>
      <c r="B119" s="27"/>
      <c r="C119" s="22"/>
      <c r="D119" s="42" t="s">
        <v>112</v>
      </c>
      <c r="E119" s="24">
        <v>10</v>
      </c>
      <c r="F119" s="25">
        <v>87.12</v>
      </c>
      <c r="G119" s="24"/>
      <c r="H119" s="24"/>
      <c r="I119" s="24">
        <v>10</v>
      </c>
      <c r="J119" s="25">
        <v>87.12</v>
      </c>
      <c r="K119" s="27"/>
    </row>
    <row r="120" customHeight="1" spans="1:11">
      <c r="A120" s="35"/>
      <c r="B120" s="27">
        <v>6</v>
      </c>
      <c r="C120" s="22" t="s">
        <v>44</v>
      </c>
      <c r="D120" s="49" t="s">
        <v>16</v>
      </c>
      <c r="E120" s="24">
        <f>E121</f>
        <v>15</v>
      </c>
      <c r="F120" s="25">
        <f>F121</f>
        <v>117</v>
      </c>
      <c r="G120" s="24"/>
      <c r="H120" s="24"/>
      <c r="I120" s="24">
        <f>I121</f>
        <v>15</v>
      </c>
      <c r="J120" s="25">
        <v>117</v>
      </c>
      <c r="K120" s="27"/>
    </row>
    <row r="121" customHeight="1" spans="1:11">
      <c r="A121" s="35"/>
      <c r="B121" s="27"/>
      <c r="C121" s="22"/>
      <c r="D121" s="29" t="s">
        <v>85</v>
      </c>
      <c r="E121" s="31">
        <v>15</v>
      </c>
      <c r="F121" s="25">
        <v>117</v>
      </c>
      <c r="G121" s="24"/>
      <c r="H121" s="24"/>
      <c r="I121" s="24">
        <v>15</v>
      </c>
      <c r="J121" s="25">
        <v>117</v>
      </c>
      <c r="K121" s="27"/>
    </row>
    <row r="122" customHeight="1" spans="1:11">
      <c r="A122" s="35"/>
      <c r="B122" s="27">
        <v>7</v>
      </c>
      <c r="C122" s="22" t="s">
        <v>31</v>
      </c>
      <c r="D122" s="48" t="s">
        <v>16</v>
      </c>
      <c r="E122" s="24">
        <f>E123+E124+E125+E126+E127+E128</f>
        <v>262</v>
      </c>
      <c r="F122" s="25">
        <f>F123+F124+F125+F126+F127+F128</f>
        <v>3371.79440000001</v>
      </c>
      <c r="G122" s="24"/>
      <c r="H122" s="24"/>
      <c r="I122" s="24">
        <f>I123+I124+I125+I126+I127+I128</f>
        <v>261</v>
      </c>
      <c r="J122" s="25">
        <f>J123+J124+J125+J126+J127+J128</f>
        <v>3284.91440000001</v>
      </c>
      <c r="K122" s="27"/>
    </row>
    <row r="123" customHeight="1" spans="1:11">
      <c r="A123" s="35"/>
      <c r="B123" s="27"/>
      <c r="C123" s="22"/>
      <c r="D123" s="29" t="s">
        <v>113</v>
      </c>
      <c r="E123" s="32">
        <v>1</v>
      </c>
      <c r="F123" s="30">
        <v>5.3144</v>
      </c>
      <c r="G123" s="24" t="s">
        <v>114</v>
      </c>
      <c r="H123" s="31"/>
      <c r="I123" s="32">
        <v>0</v>
      </c>
      <c r="J123" s="30">
        <v>5.3144</v>
      </c>
      <c r="K123" s="27"/>
    </row>
    <row r="124" customHeight="1" spans="1:11">
      <c r="A124" s="35"/>
      <c r="B124" s="27"/>
      <c r="C124" s="22"/>
      <c r="D124" s="29" t="s">
        <v>115</v>
      </c>
      <c r="E124" s="32">
        <v>182</v>
      </c>
      <c r="F124" s="30">
        <v>2257.20000000001</v>
      </c>
      <c r="G124" s="24" t="s">
        <v>116</v>
      </c>
      <c r="H124" s="31"/>
      <c r="I124" s="32">
        <v>182</v>
      </c>
      <c r="J124" s="30">
        <v>2245.32000000001</v>
      </c>
      <c r="K124" s="27"/>
    </row>
    <row r="125" customHeight="1" spans="1:11">
      <c r="A125" s="35"/>
      <c r="B125" s="27"/>
      <c r="C125" s="22"/>
      <c r="D125" s="29" t="s">
        <v>117</v>
      </c>
      <c r="E125" s="32">
        <v>4</v>
      </c>
      <c r="F125" s="30">
        <v>31.68</v>
      </c>
      <c r="G125" s="24"/>
      <c r="H125" s="24"/>
      <c r="I125" s="32">
        <v>4</v>
      </c>
      <c r="J125" s="30">
        <v>31.68</v>
      </c>
      <c r="K125" s="27"/>
    </row>
    <row r="126" customHeight="1" spans="1:11">
      <c r="A126" s="35"/>
      <c r="B126" s="27"/>
      <c r="C126" s="22"/>
      <c r="D126" s="29" t="s">
        <v>118</v>
      </c>
      <c r="E126" s="32">
        <v>30</v>
      </c>
      <c r="F126" s="30">
        <v>237.6</v>
      </c>
      <c r="G126" s="24"/>
      <c r="H126" s="24"/>
      <c r="I126" s="32">
        <v>30</v>
      </c>
      <c r="J126" s="30">
        <v>237.6</v>
      </c>
      <c r="K126" s="27"/>
    </row>
    <row r="127" customHeight="1" spans="1:11">
      <c r="A127" s="35"/>
      <c r="B127" s="27"/>
      <c r="C127" s="22"/>
      <c r="D127" s="29" t="s">
        <v>119</v>
      </c>
      <c r="E127" s="32">
        <v>30</v>
      </c>
      <c r="F127" s="30">
        <v>165</v>
      </c>
      <c r="G127" s="24"/>
      <c r="H127" s="24"/>
      <c r="I127" s="32">
        <v>30</v>
      </c>
      <c r="J127" s="30">
        <v>165</v>
      </c>
      <c r="K127" s="27"/>
    </row>
    <row r="128" customHeight="1" spans="1:11">
      <c r="A128" s="45"/>
      <c r="B128" s="27"/>
      <c r="C128" s="22"/>
      <c r="D128" s="29" t="s">
        <v>92</v>
      </c>
      <c r="E128" s="32">
        <v>15</v>
      </c>
      <c r="F128" s="30">
        <v>675</v>
      </c>
      <c r="G128" s="24"/>
      <c r="H128" s="24"/>
      <c r="I128" s="32">
        <v>15</v>
      </c>
      <c r="J128" s="30">
        <v>600</v>
      </c>
      <c r="K128" s="27"/>
    </row>
    <row r="129" s="2" customFormat="1" customHeight="1" spans="1:11">
      <c r="A129" s="24">
        <v>2020</v>
      </c>
      <c r="B129" s="46" t="s">
        <v>14</v>
      </c>
      <c r="C129" s="46"/>
      <c r="D129" s="47"/>
      <c r="E129" s="24">
        <f>E130+E151+E155+E158+E160+E164+E169+E173+E178+E180</f>
        <v>745</v>
      </c>
      <c r="F129" s="25">
        <f>F130+F151+F155+F158+F160+F164+F169+F173+F178+F180</f>
        <v>7339.5972</v>
      </c>
      <c r="G129" s="24"/>
      <c r="H129" s="24"/>
      <c r="I129" s="24">
        <f>I130+I151+I155+I158+I160+I164+I169+I173+I178+I180</f>
        <v>696</v>
      </c>
      <c r="J129" s="25">
        <f>J130+J151+J155+J158+J160+J164+J169+J173+J178+J180</f>
        <v>7023.13639</v>
      </c>
      <c r="K129" s="27"/>
    </row>
    <row r="130" customHeight="1" spans="1:11">
      <c r="A130" s="24"/>
      <c r="B130" s="27">
        <v>1</v>
      </c>
      <c r="C130" s="22" t="s">
        <v>120</v>
      </c>
      <c r="D130" s="49" t="s">
        <v>16</v>
      </c>
      <c r="E130" s="24">
        <f>SUM(E131:E150)</f>
        <v>97</v>
      </c>
      <c r="F130" s="25">
        <f>SUM(F131:F150)</f>
        <v>224.2392</v>
      </c>
      <c r="G130" s="24"/>
      <c r="H130" s="24"/>
      <c r="I130" s="24">
        <f>SUM(I131:I150)</f>
        <v>95</v>
      </c>
      <c r="J130" s="25">
        <f>SUM(J131:J150)</f>
        <v>199.2733</v>
      </c>
      <c r="K130" s="27"/>
    </row>
    <row r="131" customHeight="1" spans="1:11">
      <c r="A131" s="24"/>
      <c r="B131" s="27"/>
      <c r="C131" s="22"/>
      <c r="D131" s="29" t="s">
        <v>121</v>
      </c>
      <c r="E131" s="32">
        <v>3</v>
      </c>
      <c r="F131" s="30">
        <v>5.7456</v>
      </c>
      <c r="G131" s="24"/>
      <c r="H131" s="24"/>
      <c r="I131" s="32">
        <v>3</v>
      </c>
      <c r="J131" s="25">
        <v>5.7456</v>
      </c>
      <c r="K131" s="27"/>
    </row>
    <row r="132" customHeight="1" spans="1:11">
      <c r="A132" s="24"/>
      <c r="B132" s="27"/>
      <c r="C132" s="22"/>
      <c r="D132" s="29" t="s">
        <v>122</v>
      </c>
      <c r="E132" s="32">
        <v>3</v>
      </c>
      <c r="F132" s="30">
        <v>8.428</v>
      </c>
      <c r="G132" s="24"/>
      <c r="H132" s="24"/>
      <c r="I132" s="32">
        <v>3</v>
      </c>
      <c r="J132" s="25">
        <v>8.428</v>
      </c>
      <c r="K132" s="27"/>
    </row>
    <row r="133" customHeight="1" spans="1:11">
      <c r="A133" s="24"/>
      <c r="B133" s="27"/>
      <c r="C133" s="22"/>
      <c r="D133" s="29" t="s">
        <v>123</v>
      </c>
      <c r="E133" s="32">
        <v>8</v>
      </c>
      <c r="F133" s="30">
        <v>15.3216</v>
      </c>
      <c r="G133" s="24"/>
      <c r="H133" s="24"/>
      <c r="I133" s="32">
        <v>8</v>
      </c>
      <c r="J133" s="25">
        <v>14.104</v>
      </c>
      <c r="K133" s="27"/>
    </row>
    <row r="134" customHeight="1" spans="1:11">
      <c r="A134" s="24"/>
      <c r="B134" s="27"/>
      <c r="C134" s="22"/>
      <c r="D134" s="29" t="s">
        <v>124</v>
      </c>
      <c r="E134" s="32">
        <v>1</v>
      </c>
      <c r="F134" s="30">
        <v>1.3186</v>
      </c>
      <c r="G134" s="24"/>
      <c r="H134" s="24"/>
      <c r="I134" s="32">
        <v>1</v>
      </c>
      <c r="J134" s="25">
        <v>1.3186</v>
      </c>
      <c r="K134" s="27"/>
    </row>
    <row r="135" customHeight="1" spans="1:11">
      <c r="A135" s="24"/>
      <c r="B135" s="27"/>
      <c r="C135" s="22"/>
      <c r="D135" s="29" t="s">
        <v>125</v>
      </c>
      <c r="E135" s="32">
        <v>4</v>
      </c>
      <c r="F135" s="30">
        <v>7.6608</v>
      </c>
      <c r="G135" s="24"/>
      <c r="H135" s="24"/>
      <c r="I135" s="32">
        <v>4</v>
      </c>
      <c r="J135" s="25">
        <v>7.6608</v>
      </c>
      <c r="K135" s="27"/>
    </row>
    <row r="136" customHeight="1" spans="1:11">
      <c r="A136" s="24"/>
      <c r="B136" s="27"/>
      <c r="C136" s="22"/>
      <c r="D136" s="29" t="s">
        <v>126</v>
      </c>
      <c r="E136" s="32">
        <v>2</v>
      </c>
      <c r="F136" s="30">
        <v>3.5162</v>
      </c>
      <c r="G136" s="24"/>
      <c r="H136" s="24"/>
      <c r="I136" s="32">
        <v>2</v>
      </c>
      <c r="J136" s="25">
        <v>3.5162</v>
      </c>
      <c r="K136" s="27"/>
    </row>
    <row r="137" customHeight="1" spans="1:11">
      <c r="A137" s="24"/>
      <c r="B137" s="27"/>
      <c r="C137" s="22"/>
      <c r="D137" s="29" t="s">
        <v>127</v>
      </c>
      <c r="E137" s="32">
        <v>7</v>
      </c>
      <c r="F137" s="30">
        <v>12.341</v>
      </c>
      <c r="G137" s="24"/>
      <c r="H137" s="24"/>
      <c r="I137" s="32">
        <v>7</v>
      </c>
      <c r="J137" s="25">
        <v>12.341</v>
      </c>
      <c r="K137" s="27"/>
    </row>
    <row r="138" customHeight="1" spans="1:11">
      <c r="A138" s="24"/>
      <c r="B138" s="27"/>
      <c r="C138" s="22"/>
      <c r="D138" s="29" t="s">
        <v>128</v>
      </c>
      <c r="E138" s="32">
        <v>2</v>
      </c>
      <c r="F138" s="30">
        <v>2.516</v>
      </c>
      <c r="G138" s="24"/>
      <c r="H138" s="24"/>
      <c r="I138" s="32">
        <v>2</v>
      </c>
      <c r="J138" s="25">
        <v>2.5162</v>
      </c>
      <c r="K138" s="27"/>
    </row>
    <row r="139" customHeight="1" spans="1:11">
      <c r="A139" s="24"/>
      <c r="B139" s="27"/>
      <c r="C139" s="22"/>
      <c r="D139" s="29" t="s">
        <v>129</v>
      </c>
      <c r="E139" s="32">
        <v>23</v>
      </c>
      <c r="F139" s="30">
        <v>33.6973</v>
      </c>
      <c r="G139" s="24"/>
      <c r="H139" s="24"/>
      <c r="I139" s="32">
        <v>23</v>
      </c>
      <c r="J139" s="25">
        <v>33.6973</v>
      </c>
      <c r="K139" s="27"/>
    </row>
    <row r="140" customHeight="1" spans="1:11">
      <c r="A140" s="24"/>
      <c r="B140" s="27"/>
      <c r="C140" s="22"/>
      <c r="D140" s="29" t="s">
        <v>130</v>
      </c>
      <c r="E140" s="32">
        <v>6</v>
      </c>
      <c r="F140" s="30">
        <v>9.8728</v>
      </c>
      <c r="G140" s="24" t="s">
        <v>114</v>
      </c>
      <c r="H140" s="24"/>
      <c r="I140" s="32">
        <v>5</v>
      </c>
      <c r="J140" s="25">
        <v>8.1098</v>
      </c>
      <c r="K140" s="27"/>
    </row>
    <row r="141" customHeight="1" spans="1:11">
      <c r="A141" s="24"/>
      <c r="B141" s="27"/>
      <c r="C141" s="22"/>
      <c r="D141" s="29" t="s">
        <v>131</v>
      </c>
      <c r="E141" s="32">
        <v>1</v>
      </c>
      <c r="F141" s="30">
        <v>2</v>
      </c>
      <c r="G141" s="24"/>
      <c r="H141" s="24"/>
      <c r="I141" s="32">
        <v>1</v>
      </c>
      <c r="J141" s="25">
        <v>2</v>
      </c>
      <c r="K141" s="27"/>
    </row>
    <row r="142" customHeight="1" spans="1:11">
      <c r="A142" s="24"/>
      <c r="B142" s="27"/>
      <c r="C142" s="22"/>
      <c r="D142" s="29" t="s">
        <v>132</v>
      </c>
      <c r="E142" s="32">
        <v>1</v>
      </c>
      <c r="F142" s="30">
        <v>2.8224</v>
      </c>
      <c r="G142" s="24"/>
      <c r="H142" s="24"/>
      <c r="I142" s="32">
        <v>1</v>
      </c>
      <c r="J142" s="25">
        <v>2.8224</v>
      </c>
      <c r="K142" s="27"/>
    </row>
    <row r="143" customHeight="1" spans="1:11">
      <c r="A143" s="24"/>
      <c r="B143" s="27"/>
      <c r="C143" s="22"/>
      <c r="D143" s="29" t="s">
        <v>133</v>
      </c>
      <c r="E143" s="32">
        <v>18</v>
      </c>
      <c r="F143" s="30">
        <v>60.2814</v>
      </c>
      <c r="G143" s="24"/>
      <c r="H143" s="24"/>
      <c r="I143" s="32">
        <v>18</v>
      </c>
      <c r="J143" s="30">
        <v>60.2814</v>
      </c>
      <c r="K143" s="27"/>
    </row>
    <row r="144" customHeight="1" spans="1:11">
      <c r="A144" s="24"/>
      <c r="B144" s="27"/>
      <c r="C144" s="22"/>
      <c r="D144" s="29" t="s">
        <v>134</v>
      </c>
      <c r="E144" s="32">
        <v>1</v>
      </c>
      <c r="F144" s="30">
        <v>2</v>
      </c>
      <c r="G144" s="24"/>
      <c r="H144" s="24"/>
      <c r="I144" s="32">
        <v>1</v>
      </c>
      <c r="J144" s="30">
        <v>2</v>
      </c>
      <c r="K144" s="27"/>
    </row>
    <row r="145" customHeight="1" spans="1:11">
      <c r="A145" s="24"/>
      <c r="B145" s="27"/>
      <c r="C145" s="22"/>
      <c r="D145" s="29" t="s">
        <v>135</v>
      </c>
      <c r="E145" s="32">
        <v>1</v>
      </c>
      <c r="F145" s="30">
        <v>2.1055</v>
      </c>
      <c r="G145" s="24" t="s">
        <v>114</v>
      </c>
      <c r="H145" s="24"/>
      <c r="I145" s="32"/>
      <c r="J145" s="30">
        <v>0</v>
      </c>
      <c r="K145" s="27"/>
    </row>
    <row r="146" customHeight="1" spans="1:11">
      <c r="A146" s="24"/>
      <c r="B146" s="27"/>
      <c r="C146" s="22"/>
      <c r="D146" s="29" t="s">
        <v>136</v>
      </c>
      <c r="E146" s="32">
        <v>1</v>
      </c>
      <c r="F146" s="30">
        <v>3.08</v>
      </c>
      <c r="G146" s="24"/>
      <c r="H146" s="24"/>
      <c r="I146" s="32">
        <v>1</v>
      </c>
      <c r="J146" s="30">
        <v>1.54</v>
      </c>
      <c r="K146" s="27"/>
    </row>
    <row r="147" customHeight="1" spans="1:11">
      <c r="A147" s="24"/>
      <c r="B147" s="27"/>
      <c r="C147" s="22"/>
      <c r="D147" s="29" t="s">
        <v>137</v>
      </c>
      <c r="E147" s="32">
        <v>4</v>
      </c>
      <c r="F147" s="30">
        <v>12.04</v>
      </c>
      <c r="G147" s="24"/>
      <c r="H147" s="24"/>
      <c r="I147" s="32">
        <v>4</v>
      </c>
      <c r="J147" s="30">
        <v>6.02</v>
      </c>
      <c r="K147" s="27"/>
    </row>
    <row r="148" customHeight="1" spans="1:11">
      <c r="A148" s="24"/>
      <c r="B148" s="27"/>
      <c r="C148" s="22"/>
      <c r="D148" s="29" t="s">
        <v>138</v>
      </c>
      <c r="E148" s="32">
        <v>2</v>
      </c>
      <c r="F148" s="30">
        <v>5.852</v>
      </c>
      <c r="G148" s="24"/>
      <c r="H148" s="24"/>
      <c r="I148" s="32">
        <v>2</v>
      </c>
      <c r="J148" s="30">
        <v>5.852</v>
      </c>
      <c r="K148" s="27"/>
    </row>
    <row r="149" customHeight="1" spans="1:11">
      <c r="A149" s="24"/>
      <c r="B149" s="27"/>
      <c r="C149" s="22"/>
      <c r="D149" s="29" t="s">
        <v>139</v>
      </c>
      <c r="E149" s="32">
        <v>8</v>
      </c>
      <c r="F149" s="30">
        <v>24.64</v>
      </c>
      <c r="G149" s="24"/>
      <c r="H149" s="24"/>
      <c r="I149" s="32">
        <v>8</v>
      </c>
      <c r="J149" s="30">
        <v>12.32</v>
      </c>
      <c r="K149" s="27"/>
    </row>
    <row r="150" customHeight="1" spans="1:11">
      <c r="A150" s="24"/>
      <c r="B150" s="27"/>
      <c r="C150" s="22"/>
      <c r="D150" s="29" t="s">
        <v>140</v>
      </c>
      <c r="E150" s="32">
        <v>1</v>
      </c>
      <c r="F150" s="30">
        <v>9</v>
      </c>
      <c r="G150" s="24"/>
      <c r="H150" s="24"/>
      <c r="I150" s="32">
        <v>1</v>
      </c>
      <c r="J150" s="30">
        <v>9</v>
      </c>
      <c r="K150" s="27"/>
    </row>
    <row r="151" customHeight="1" spans="1:11">
      <c r="A151" s="24"/>
      <c r="B151" s="27">
        <v>2</v>
      </c>
      <c r="C151" s="22" t="s">
        <v>141</v>
      </c>
      <c r="D151" s="49" t="s">
        <v>16</v>
      </c>
      <c r="E151" s="24">
        <f>E152+E153+E154</f>
        <v>26</v>
      </c>
      <c r="F151" s="25">
        <f>F152+F153+F154</f>
        <v>66.2739</v>
      </c>
      <c r="G151" s="24"/>
      <c r="H151" s="24"/>
      <c r="I151" s="24">
        <f>I152+I153+I154</f>
        <v>22</v>
      </c>
      <c r="J151" s="25">
        <f>J152+J153+J154</f>
        <v>52.72761</v>
      </c>
      <c r="K151" s="27"/>
    </row>
    <row r="152" customHeight="1" spans="1:11">
      <c r="A152" s="24"/>
      <c r="B152" s="27"/>
      <c r="C152" s="22"/>
      <c r="D152" s="29" t="s">
        <v>142</v>
      </c>
      <c r="E152" s="24">
        <v>12</v>
      </c>
      <c r="F152" s="30">
        <v>25.2648</v>
      </c>
      <c r="G152" s="31"/>
      <c r="H152" s="24"/>
      <c r="I152" s="32">
        <v>12</v>
      </c>
      <c r="J152" s="30">
        <v>25.26552</v>
      </c>
      <c r="K152" s="27"/>
    </row>
    <row r="153" customHeight="1" spans="1:11">
      <c r="A153" s="24"/>
      <c r="B153" s="27"/>
      <c r="C153" s="22"/>
      <c r="D153" s="29" t="s">
        <v>143</v>
      </c>
      <c r="E153" s="24">
        <v>5</v>
      </c>
      <c r="F153" s="30">
        <v>10.527</v>
      </c>
      <c r="G153" s="31"/>
      <c r="H153" s="24"/>
      <c r="I153" s="32">
        <v>5</v>
      </c>
      <c r="J153" s="30">
        <v>10.52734</v>
      </c>
      <c r="K153" s="36"/>
    </row>
    <row r="154" customHeight="1" spans="1:11">
      <c r="A154" s="24"/>
      <c r="B154" s="27"/>
      <c r="C154" s="22"/>
      <c r="D154" s="29" t="s">
        <v>144</v>
      </c>
      <c r="E154" s="24">
        <v>9</v>
      </c>
      <c r="F154" s="30">
        <v>30.4821</v>
      </c>
      <c r="G154" s="31" t="s">
        <v>145</v>
      </c>
      <c r="H154" s="24"/>
      <c r="I154" s="32">
        <v>5</v>
      </c>
      <c r="J154" s="30">
        <v>16.93475</v>
      </c>
      <c r="K154" s="27"/>
    </row>
    <row r="155" customHeight="1" spans="1:11">
      <c r="A155" s="24"/>
      <c r="B155" s="27">
        <v>3</v>
      </c>
      <c r="C155" s="22" t="s">
        <v>72</v>
      </c>
      <c r="D155" s="48" t="s">
        <v>16</v>
      </c>
      <c r="E155" s="24">
        <f>E156+E157</f>
        <v>56</v>
      </c>
      <c r="F155" s="25">
        <f>F156+F157</f>
        <v>399</v>
      </c>
      <c r="G155" s="24"/>
      <c r="H155" s="24"/>
      <c r="I155" s="24">
        <f>I156+I157</f>
        <v>27</v>
      </c>
      <c r="J155" s="25">
        <f>J156+J157</f>
        <v>239.5</v>
      </c>
      <c r="K155" s="27"/>
    </row>
    <row r="156" customHeight="1" spans="1:11">
      <c r="A156" s="24"/>
      <c r="B156" s="27"/>
      <c r="C156" s="22"/>
      <c r="D156" s="29" t="s">
        <v>146</v>
      </c>
      <c r="E156" s="32">
        <v>26</v>
      </c>
      <c r="F156" s="30">
        <v>234</v>
      </c>
      <c r="G156" s="31"/>
      <c r="H156" s="24"/>
      <c r="I156" s="32">
        <v>26</v>
      </c>
      <c r="J156" s="30">
        <v>234</v>
      </c>
      <c r="K156" s="27"/>
    </row>
    <row r="157" customHeight="1" spans="1:11">
      <c r="A157" s="24"/>
      <c r="B157" s="27"/>
      <c r="C157" s="22"/>
      <c r="D157" s="29" t="s">
        <v>147</v>
      </c>
      <c r="E157" s="32">
        <v>30</v>
      </c>
      <c r="F157" s="30">
        <v>165</v>
      </c>
      <c r="G157" s="31" t="s">
        <v>148</v>
      </c>
      <c r="H157" s="24"/>
      <c r="I157" s="32">
        <v>1</v>
      </c>
      <c r="J157" s="30">
        <v>5.5</v>
      </c>
      <c r="K157" s="27"/>
    </row>
    <row r="158" customHeight="1" spans="1:11">
      <c r="A158" s="24"/>
      <c r="B158" s="27">
        <v>4</v>
      </c>
      <c r="C158" s="22" t="s">
        <v>149</v>
      </c>
      <c r="D158" s="54" t="s">
        <v>16</v>
      </c>
      <c r="E158" s="24">
        <f>E159</f>
        <v>4</v>
      </c>
      <c r="F158" s="25">
        <f>F159</f>
        <v>5.5672</v>
      </c>
      <c r="G158" s="24"/>
      <c r="H158" s="24"/>
      <c r="I158" s="24">
        <f>I159</f>
        <v>4</v>
      </c>
      <c r="J158" s="25">
        <f>J159</f>
        <v>5.56738</v>
      </c>
      <c r="K158" s="27"/>
    </row>
    <row r="159" customHeight="1" spans="1:11">
      <c r="A159" s="24"/>
      <c r="B159" s="27"/>
      <c r="C159" s="22"/>
      <c r="D159" s="29" t="s">
        <v>150</v>
      </c>
      <c r="E159" s="24">
        <v>4</v>
      </c>
      <c r="F159" s="30">
        <v>5.5672</v>
      </c>
      <c r="G159" s="31"/>
      <c r="H159" s="24"/>
      <c r="I159" s="32">
        <v>4</v>
      </c>
      <c r="J159" s="30">
        <v>5.56738</v>
      </c>
      <c r="K159" s="27"/>
    </row>
    <row r="160" customHeight="1" spans="1:11">
      <c r="A160" s="24"/>
      <c r="B160" s="27">
        <v>5</v>
      </c>
      <c r="C160" s="22" t="s">
        <v>151</v>
      </c>
      <c r="D160" s="54" t="s">
        <v>16</v>
      </c>
      <c r="E160" s="24">
        <f>E161+E162+E163</f>
        <v>16</v>
      </c>
      <c r="F160" s="25">
        <f>F161+F162+F163</f>
        <v>46.4752</v>
      </c>
      <c r="G160" s="24"/>
      <c r="H160" s="24"/>
      <c r="I160" s="24">
        <f>I161+I162+I163</f>
        <v>16</v>
      </c>
      <c r="J160" s="25">
        <f>J161+J162+J163</f>
        <v>46.4763</v>
      </c>
      <c r="K160" s="27"/>
    </row>
    <row r="161" customHeight="1" spans="1:11">
      <c r="A161" s="24"/>
      <c r="B161" s="27"/>
      <c r="C161" s="22"/>
      <c r="D161" s="29" t="s">
        <v>152</v>
      </c>
      <c r="E161" s="24">
        <v>4</v>
      </c>
      <c r="F161" s="30">
        <v>11.2288</v>
      </c>
      <c r="G161" s="31"/>
      <c r="H161" s="24"/>
      <c r="I161" s="24">
        <v>4</v>
      </c>
      <c r="J161" s="30">
        <v>11.2292</v>
      </c>
      <c r="K161" s="27"/>
    </row>
    <row r="162" customHeight="1" spans="1:11">
      <c r="A162" s="24"/>
      <c r="B162" s="27"/>
      <c r="C162" s="22"/>
      <c r="D162" s="29" t="s">
        <v>153</v>
      </c>
      <c r="E162" s="24">
        <v>10</v>
      </c>
      <c r="F162" s="30">
        <v>29.32</v>
      </c>
      <c r="G162" s="31"/>
      <c r="H162" s="24"/>
      <c r="I162" s="24">
        <v>10</v>
      </c>
      <c r="J162" s="30">
        <v>29.3206</v>
      </c>
      <c r="K162" s="27"/>
    </row>
    <row r="163" customHeight="1" spans="1:11">
      <c r="A163" s="24"/>
      <c r="B163" s="27"/>
      <c r="C163" s="22"/>
      <c r="D163" s="29" t="s">
        <v>154</v>
      </c>
      <c r="E163" s="24">
        <v>2</v>
      </c>
      <c r="F163" s="30">
        <v>5.9264</v>
      </c>
      <c r="G163" s="31"/>
      <c r="H163" s="24"/>
      <c r="I163" s="24">
        <v>2</v>
      </c>
      <c r="J163" s="30">
        <v>5.9265</v>
      </c>
      <c r="K163" s="27"/>
    </row>
    <row r="164" customHeight="1" spans="1:11">
      <c r="A164" s="24"/>
      <c r="B164" s="27">
        <v>6</v>
      </c>
      <c r="C164" s="22" t="s">
        <v>18</v>
      </c>
      <c r="D164" s="49" t="s">
        <v>16</v>
      </c>
      <c r="E164" s="24">
        <f>E165+E166+E167+E168</f>
        <v>312</v>
      </c>
      <c r="F164" s="25">
        <f>F165+F166+F167+F168</f>
        <v>2796.2685</v>
      </c>
      <c r="G164" s="24"/>
      <c r="H164" s="24"/>
      <c r="I164" s="24">
        <f>I165+I166+I167+I168</f>
        <v>311</v>
      </c>
      <c r="J164" s="25">
        <f>J165+J166+J167+J168</f>
        <v>2791.3186</v>
      </c>
      <c r="K164" s="27"/>
    </row>
    <row r="165" customHeight="1" spans="1:11">
      <c r="A165" s="24"/>
      <c r="B165" s="27"/>
      <c r="C165" s="22"/>
      <c r="D165" s="23" t="s">
        <v>155</v>
      </c>
      <c r="E165" s="24">
        <v>1</v>
      </c>
      <c r="F165" s="30">
        <v>1.3185</v>
      </c>
      <c r="G165" s="31"/>
      <c r="H165" s="24"/>
      <c r="I165" s="32">
        <v>1</v>
      </c>
      <c r="J165" s="30">
        <v>1.3186</v>
      </c>
      <c r="K165" s="27"/>
    </row>
    <row r="166" customHeight="1" spans="1:11">
      <c r="A166" s="24"/>
      <c r="B166" s="27"/>
      <c r="C166" s="22"/>
      <c r="D166" s="23" t="s">
        <v>156</v>
      </c>
      <c r="E166" s="24">
        <v>10</v>
      </c>
      <c r="F166" s="30">
        <v>90</v>
      </c>
      <c r="G166" s="31"/>
      <c r="H166" s="24"/>
      <c r="I166" s="32">
        <v>10</v>
      </c>
      <c r="J166" s="30">
        <v>90</v>
      </c>
      <c r="K166" s="27"/>
    </row>
    <row r="167" customHeight="1" spans="1:11">
      <c r="A167" s="24"/>
      <c r="B167" s="27"/>
      <c r="C167" s="22"/>
      <c r="D167" s="23" t="s">
        <v>157</v>
      </c>
      <c r="E167" s="24">
        <v>300</v>
      </c>
      <c r="F167" s="30">
        <v>2700</v>
      </c>
      <c r="G167" s="31"/>
      <c r="H167" s="24"/>
      <c r="I167" s="32">
        <v>300</v>
      </c>
      <c r="J167" s="30">
        <v>2700</v>
      </c>
      <c r="K167" s="27"/>
    </row>
    <row r="168" customHeight="1" spans="1:11">
      <c r="A168" s="24"/>
      <c r="B168" s="27"/>
      <c r="C168" s="22"/>
      <c r="D168" s="23" t="s">
        <v>158</v>
      </c>
      <c r="E168" s="24">
        <v>1</v>
      </c>
      <c r="F168" s="30">
        <v>4.95</v>
      </c>
      <c r="G168" s="31" t="s">
        <v>159</v>
      </c>
      <c r="H168" s="24"/>
      <c r="I168" s="32"/>
      <c r="J168" s="30">
        <v>0</v>
      </c>
      <c r="K168" s="27"/>
    </row>
    <row r="169" customHeight="1" spans="1:11">
      <c r="A169" s="24"/>
      <c r="B169" s="27">
        <v>7</v>
      </c>
      <c r="C169" s="22" t="s">
        <v>111</v>
      </c>
      <c r="D169" s="54" t="s">
        <v>16</v>
      </c>
      <c r="E169" s="24">
        <f>E170+E171+E172</f>
        <v>82</v>
      </c>
      <c r="F169" s="25">
        <f>F170+F171+F172</f>
        <v>422.2</v>
      </c>
      <c r="G169" s="24"/>
      <c r="H169" s="24"/>
      <c r="I169" s="24">
        <f>I170+I171+I172</f>
        <v>82</v>
      </c>
      <c r="J169" s="25">
        <f>J170+J171+J172</f>
        <v>422.2</v>
      </c>
      <c r="K169" s="27"/>
    </row>
    <row r="170" customHeight="1" spans="1:11">
      <c r="A170" s="24"/>
      <c r="B170" s="27"/>
      <c r="C170" s="22"/>
      <c r="D170" s="29" t="s">
        <v>160</v>
      </c>
      <c r="E170" s="31">
        <v>7</v>
      </c>
      <c r="F170" s="30">
        <v>63</v>
      </c>
      <c r="G170" s="31"/>
      <c r="H170" s="24"/>
      <c r="I170" s="32">
        <v>7</v>
      </c>
      <c r="J170" s="30">
        <v>63</v>
      </c>
      <c r="K170" s="27"/>
    </row>
    <row r="171" customHeight="1" spans="1:11">
      <c r="A171" s="24"/>
      <c r="B171" s="27"/>
      <c r="C171" s="22"/>
      <c r="D171" s="29" t="s">
        <v>161</v>
      </c>
      <c r="E171" s="31">
        <v>20</v>
      </c>
      <c r="F171" s="30">
        <v>56.7</v>
      </c>
      <c r="G171" s="31"/>
      <c r="H171" s="24"/>
      <c r="I171" s="32">
        <v>20</v>
      </c>
      <c r="J171" s="30">
        <v>56.7</v>
      </c>
      <c r="K171" s="27"/>
    </row>
    <row r="172" customHeight="1" spans="1:11">
      <c r="A172" s="24"/>
      <c r="B172" s="27"/>
      <c r="C172" s="22"/>
      <c r="D172" s="29" t="s">
        <v>162</v>
      </c>
      <c r="E172" s="31">
        <v>55</v>
      </c>
      <c r="F172" s="30">
        <v>302.5</v>
      </c>
      <c r="G172" s="31"/>
      <c r="H172" s="24"/>
      <c r="I172" s="32">
        <v>55</v>
      </c>
      <c r="J172" s="30">
        <v>302.5</v>
      </c>
      <c r="K172" s="27"/>
    </row>
    <row r="173" customHeight="1" spans="1:11">
      <c r="A173" s="24"/>
      <c r="B173" s="27">
        <v>8</v>
      </c>
      <c r="C173" s="22" t="s">
        <v>31</v>
      </c>
      <c r="D173" s="54" t="s">
        <v>16</v>
      </c>
      <c r="E173" s="24">
        <f>E174+E175+E176+E177</f>
        <v>149</v>
      </c>
      <c r="F173" s="25">
        <f>F174+F175+F176+F177</f>
        <v>3371</v>
      </c>
      <c r="G173" s="24"/>
      <c r="H173" s="24"/>
      <c r="I173" s="24">
        <f>I174+I175+I176+I177</f>
        <v>136</v>
      </c>
      <c r="J173" s="25">
        <f>J174+J175+J176+J177</f>
        <v>3257.5</v>
      </c>
      <c r="K173" s="27"/>
    </row>
    <row r="174" customHeight="1" spans="1:11">
      <c r="A174" s="24"/>
      <c r="B174" s="27"/>
      <c r="C174" s="22"/>
      <c r="D174" s="29" t="s">
        <v>163</v>
      </c>
      <c r="E174" s="32">
        <v>75</v>
      </c>
      <c r="F174" s="30">
        <v>3000</v>
      </c>
      <c r="G174" s="31"/>
      <c r="H174" s="24"/>
      <c r="I174" s="32">
        <v>75</v>
      </c>
      <c r="J174" s="30">
        <v>3000</v>
      </c>
      <c r="K174" s="27"/>
    </row>
    <row r="175" customHeight="1" spans="1:11">
      <c r="A175" s="24"/>
      <c r="B175" s="27"/>
      <c r="C175" s="22"/>
      <c r="D175" s="29" t="s">
        <v>164</v>
      </c>
      <c r="E175" s="32">
        <v>12</v>
      </c>
      <c r="F175" s="30">
        <v>108</v>
      </c>
      <c r="G175" s="31" t="s">
        <v>165</v>
      </c>
      <c r="H175" s="24"/>
      <c r="I175" s="32"/>
      <c r="J175" s="30">
        <v>0</v>
      </c>
      <c r="K175" s="27"/>
    </row>
    <row r="176" customHeight="1" spans="1:11">
      <c r="A176" s="24"/>
      <c r="B176" s="27"/>
      <c r="C176" s="22"/>
      <c r="D176" s="29" t="s">
        <v>166</v>
      </c>
      <c r="E176" s="32">
        <v>26</v>
      </c>
      <c r="F176" s="30">
        <v>65</v>
      </c>
      <c r="G176" s="31"/>
      <c r="H176" s="24"/>
      <c r="I176" s="32">
        <v>26</v>
      </c>
      <c r="J176" s="30">
        <v>65</v>
      </c>
      <c r="K176" s="27"/>
    </row>
    <row r="177" customHeight="1" spans="1:11">
      <c r="A177" s="24"/>
      <c r="B177" s="27"/>
      <c r="C177" s="22"/>
      <c r="D177" s="29" t="s">
        <v>167</v>
      </c>
      <c r="E177" s="32">
        <v>36</v>
      </c>
      <c r="F177" s="30">
        <v>198</v>
      </c>
      <c r="G177" s="31" t="s">
        <v>168</v>
      </c>
      <c r="H177" s="24"/>
      <c r="I177" s="32">
        <v>35</v>
      </c>
      <c r="J177" s="30">
        <v>192.5</v>
      </c>
      <c r="K177" s="27"/>
    </row>
    <row r="178" customHeight="1" spans="1:11">
      <c r="A178" s="24"/>
      <c r="B178" s="27">
        <v>9</v>
      </c>
      <c r="C178" s="22" t="s">
        <v>53</v>
      </c>
      <c r="D178" s="54" t="s">
        <v>16</v>
      </c>
      <c r="E178" s="32">
        <f>E179</f>
        <v>2</v>
      </c>
      <c r="F178" s="30">
        <f>F179</f>
        <v>6.7732</v>
      </c>
      <c r="G178" s="31"/>
      <c r="H178" s="24"/>
      <c r="I178" s="32">
        <v>2</v>
      </c>
      <c r="J178" s="30">
        <f>J179</f>
        <v>6.7732</v>
      </c>
      <c r="K178" s="27"/>
    </row>
    <row r="179" customHeight="1" spans="1:11">
      <c r="A179" s="24"/>
      <c r="B179" s="27"/>
      <c r="C179" s="22"/>
      <c r="D179" s="23" t="s">
        <v>169</v>
      </c>
      <c r="E179" s="32">
        <v>2</v>
      </c>
      <c r="F179" s="30">
        <v>6.7732</v>
      </c>
      <c r="G179" s="31"/>
      <c r="H179" s="24"/>
      <c r="I179" s="32">
        <v>2</v>
      </c>
      <c r="J179" s="30">
        <v>6.7732</v>
      </c>
      <c r="K179" s="27"/>
    </row>
    <row r="180" customHeight="1" spans="1:11">
      <c r="A180" s="24"/>
      <c r="B180" s="27">
        <v>10</v>
      </c>
      <c r="C180" s="22" t="s">
        <v>170</v>
      </c>
      <c r="D180" s="54" t="s">
        <v>16</v>
      </c>
      <c r="E180" s="32">
        <f>E181</f>
        <v>1</v>
      </c>
      <c r="F180" s="30">
        <f>F181</f>
        <v>1.8</v>
      </c>
      <c r="G180" s="32"/>
      <c r="H180" s="32"/>
      <c r="I180" s="32">
        <f>I181</f>
        <v>1</v>
      </c>
      <c r="J180" s="30">
        <f>J181</f>
        <v>1.8</v>
      </c>
      <c r="K180" s="27"/>
    </row>
    <row r="181" customHeight="1" spans="1:11">
      <c r="A181" s="24"/>
      <c r="B181" s="27"/>
      <c r="C181" s="22"/>
      <c r="D181" s="23" t="s">
        <v>171</v>
      </c>
      <c r="E181" s="32">
        <v>1</v>
      </c>
      <c r="F181" s="30">
        <v>1.8</v>
      </c>
      <c r="G181" s="31"/>
      <c r="H181" s="24"/>
      <c r="I181" s="32">
        <v>1</v>
      </c>
      <c r="J181" s="30">
        <v>1.8</v>
      </c>
      <c r="K181" s="27"/>
    </row>
    <row r="182" customHeight="1" spans="1:11">
      <c r="A182" s="24">
        <v>2021</v>
      </c>
      <c r="B182" s="27"/>
      <c r="C182" s="22"/>
      <c r="D182" s="58" t="s">
        <v>14</v>
      </c>
      <c r="E182" s="32">
        <f>E183+E186+E190+E194+E200+E203+E205+E211+E219+E221+E223+E225+E208</f>
        <v>4786</v>
      </c>
      <c r="F182" s="30">
        <f>F183+F186+F190+F194+F200+F203+F205+F211+F219+F221+F223+F225+F208</f>
        <v>6470.89250000003</v>
      </c>
      <c r="G182" s="32"/>
      <c r="H182" s="32"/>
      <c r="I182" s="32">
        <f>I183+I186+I190+I194+I200+I203+I205+I211+I219+I221+I223+I225+I208</f>
        <v>4363</v>
      </c>
      <c r="J182" s="30">
        <f>J183+J186+J190+J194+J200+J203+J205+J211+J219+J221+J223+J225+J208</f>
        <v>6073.90330000003</v>
      </c>
      <c r="K182" s="27"/>
    </row>
    <row r="183" customHeight="1" spans="1:11">
      <c r="A183" s="24"/>
      <c r="B183" s="27">
        <v>1</v>
      </c>
      <c r="C183" s="22" t="s">
        <v>141</v>
      </c>
      <c r="D183" s="49" t="s">
        <v>16</v>
      </c>
      <c r="E183" s="24">
        <f>E184+E185</f>
        <v>29</v>
      </c>
      <c r="F183" s="25">
        <f>F184+F185</f>
        <v>48.8447</v>
      </c>
      <c r="G183" s="31"/>
      <c r="H183" s="24"/>
      <c r="I183" s="32">
        <f>I184+I185</f>
        <v>28</v>
      </c>
      <c r="J183" s="30">
        <f>J184+J185</f>
        <v>47.1632</v>
      </c>
      <c r="K183" s="27"/>
    </row>
    <row r="184" customHeight="1" spans="1:11">
      <c r="A184" s="24"/>
      <c r="B184" s="27"/>
      <c r="C184" s="22"/>
      <c r="D184" s="29" t="s">
        <v>142</v>
      </c>
      <c r="E184" s="59">
        <v>19</v>
      </c>
      <c r="F184" s="30">
        <v>32.0017</v>
      </c>
      <c r="G184" s="31"/>
      <c r="H184" s="24"/>
      <c r="I184" s="59">
        <v>19</v>
      </c>
      <c r="J184" s="30">
        <v>32.0036</v>
      </c>
      <c r="K184" s="27"/>
    </row>
    <row r="185" customHeight="1" spans="1:11">
      <c r="A185" s="24"/>
      <c r="B185" s="27"/>
      <c r="C185" s="22"/>
      <c r="D185" s="29" t="s">
        <v>143</v>
      </c>
      <c r="E185" s="59">
        <v>10</v>
      </c>
      <c r="F185" s="30">
        <v>16.843</v>
      </c>
      <c r="G185" s="31" t="s">
        <v>172</v>
      </c>
      <c r="H185" s="24"/>
      <c r="I185" s="59">
        <v>9</v>
      </c>
      <c r="J185" s="30">
        <v>15.1596</v>
      </c>
      <c r="K185" s="27"/>
    </row>
    <row r="186" customHeight="1" spans="1:11">
      <c r="A186" s="24"/>
      <c r="B186" s="27">
        <v>2</v>
      </c>
      <c r="C186" s="60" t="s">
        <v>173</v>
      </c>
      <c r="D186" s="54" t="s">
        <v>16</v>
      </c>
      <c r="E186" s="59">
        <f>E187+E188+E189</f>
        <v>20</v>
      </c>
      <c r="F186" s="30">
        <f>F187+F188+F189</f>
        <v>42.5297</v>
      </c>
      <c r="G186" s="59"/>
      <c r="H186" s="59"/>
      <c r="I186" s="59">
        <f>I187+I188+I189</f>
        <v>20</v>
      </c>
      <c r="J186" s="30">
        <f>J187+J188+J189</f>
        <v>42.5297</v>
      </c>
      <c r="K186" s="27"/>
    </row>
    <row r="187" customHeight="1" spans="1:11">
      <c r="A187" s="24"/>
      <c r="B187" s="27"/>
      <c r="C187" s="60"/>
      <c r="D187" s="29" t="s">
        <v>174</v>
      </c>
      <c r="E187" s="59">
        <v>2</v>
      </c>
      <c r="F187" s="30">
        <v>2.6372</v>
      </c>
      <c r="G187" s="24"/>
      <c r="H187" s="24"/>
      <c r="I187" s="32">
        <v>2</v>
      </c>
      <c r="J187" s="30">
        <v>2.6372</v>
      </c>
      <c r="K187" s="27"/>
    </row>
    <row r="188" customHeight="1" spans="1:11">
      <c r="A188" s="24"/>
      <c r="B188" s="27"/>
      <c r="C188" s="60"/>
      <c r="D188" s="29" t="s">
        <v>175</v>
      </c>
      <c r="E188" s="59">
        <v>15</v>
      </c>
      <c r="F188" s="30">
        <v>25.0425</v>
      </c>
      <c r="G188" s="24"/>
      <c r="H188" s="24"/>
      <c r="I188" s="32">
        <v>15</v>
      </c>
      <c r="J188" s="30">
        <v>25.0425</v>
      </c>
      <c r="K188" s="27"/>
    </row>
    <row r="189" customHeight="1" spans="1:11">
      <c r="A189" s="24"/>
      <c r="B189" s="27"/>
      <c r="C189" s="60"/>
      <c r="D189" s="29" t="s">
        <v>176</v>
      </c>
      <c r="E189" s="59">
        <v>3</v>
      </c>
      <c r="F189" s="30">
        <v>14.85</v>
      </c>
      <c r="G189" s="24"/>
      <c r="H189" s="24"/>
      <c r="I189" s="32">
        <v>3</v>
      </c>
      <c r="J189" s="30">
        <v>14.85</v>
      </c>
      <c r="K189" s="27"/>
    </row>
    <row r="190" customHeight="1" spans="1:11">
      <c r="A190" s="24"/>
      <c r="B190" s="36">
        <v>3</v>
      </c>
      <c r="C190" s="60" t="s">
        <v>149</v>
      </c>
      <c r="D190" s="50" t="s">
        <v>16</v>
      </c>
      <c r="E190" s="59">
        <f>E191+E192+E193</f>
        <v>101</v>
      </c>
      <c r="F190" s="30">
        <f>F191+F192+F193</f>
        <v>143.4965</v>
      </c>
      <c r="G190" s="59"/>
      <c r="H190" s="59"/>
      <c r="I190" s="59">
        <f>I191+I192+I193</f>
        <v>101</v>
      </c>
      <c r="J190" s="30">
        <f>J191+J192+J193</f>
        <v>143.5052</v>
      </c>
      <c r="K190" s="27"/>
    </row>
    <row r="191" customHeight="1" spans="1:11">
      <c r="A191" s="24"/>
      <c r="B191" s="38"/>
      <c r="C191" s="60"/>
      <c r="D191" s="29" t="s">
        <v>177</v>
      </c>
      <c r="E191" s="59">
        <v>74</v>
      </c>
      <c r="F191" s="30">
        <v>93.8772</v>
      </c>
      <c r="G191" s="24"/>
      <c r="H191" s="24"/>
      <c r="I191" s="59">
        <v>74</v>
      </c>
      <c r="J191" s="30">
        <v>93.8846000000002</v>
      </c>
      <c r="K191" s="27"/>
    </row>
    <row r="192" customHeight="1" spans="1:11">
      <c r="A192" s="24"/>
      <c r="B192" s="38"/>
      <c r="C192" s="60"/>
      <c r="D192" s="29" t="s">
        <v>178</v>
      </c>
      <c r="E192" s="59">
        <v>14</v>
      </c>
      <c r="F192" s="30">
        <v>34.5884</v>
      </c>
      <c r="G192" s="24"/>
      <c r="H192" s="24"/>
      <c r="I192" s="59">
        <v>14</v>
      </c>
      <c r="J192" s="30">
        <v>34.5884</v>
      </c>
      <c r="K192" s="27"/>
    </row>
    <row r="193" customHeight="1" spans="1:11">
      <c r="A193" s="24"/>
      <c r="B193" s="40"/>
      <c r="C193" s="60"/>
      <c r="D193" s="29" t="s">
        <v>150</v>
      </c>
      <c r="E193" s="59">
        <v>13</v>
      </c>
      <c r="F193" s="30">
        <v>15.0309</v>
      </c>
      <c r="G193" s="24"/>
      <c r="H193" s="24"/>
      <c r="I193" s="59">
        <v>13</v>
      </c>
      <c r="J193" s="30">
        <v>15.0322</v>
      </c>
      <c r="K193" s="27"/>
    </row>
    <row r="194" customHeight="1" spans="1:11">
      <c r="A194" s="24"/>
      <c r="B194" s="27">
        <v>4</v>
      </c>
      <c r="C194" s="22" t="s">
        <v>151</v>
      </c>
      <c r="D194" s="50" t="s">
        <v>16</v>
      </c>
      <c r="E194" s="59">
        <f>E195+E196+E197+E198+E199</f>
        <v>96</v>
      </c>
      <c r="F194" s="30">
        <f>F195+F196+F197+F198+F199</f>
        <v>263.8772</v>
      </c>
      <c r="G194" s="59"/>
      <c r="H194" s="59"/>
      <c r="I194" s="59">
        <f>I195+I196+I197+I198+I199</f>
        <v>95</v>
      </c>
      <c r="J194" s="30">
        <f>J195+J196+J197+J198+J199</f>
        <v>261.64</v>
      </c>
      <c r="K194" s="27"/>
    </row>
    <row r="195" customHeight="1" spans="1:11">
      <c r="A195" s="24"/>
      <c r="B195" s="27"/>
      <c r="C195" s="22"/>
      <c r="D195" s="29" t="s">
        <v>179</v>
      </c>
      <c r="E195" s="59">
        <v>2</v>
      </c>
      <c r="F195" s="30">
        <v>5.6144</v>
      </c>
      <c r="G195" s="24"/>
      <c r="H195" s="24"/>
      <c r="I195" s="59">
        <v>2</v>
      </c>
      <c r="J195" s="30">
        <v>5.6146</v>
      </c>
      <c r="K195" s="27"/>
    </row>
    <row r="196" customHeight="1" spans="1:11">
      <c r="A196" s="24"/>
      <c r="B196" s="27"/>
      <c r="C196" s="22"/>
      <c r="D196" s="29" t="s">
        <v>152</v>
      </c>
      <c r="E196" s="59">
        <v>24</v>
      </c>
      <c r="F196" s="30">
        <v>65.1272</v>
      </c>
      <c r="G196" s="24"/>
      <c r="H196" s="24"/>
      <c r="I196" s="59">
        <v>24</v>
      </c>
      <c r="J196" s="30">
        <v>65.1292</v>
      </c>
      <c r="K196" s="27"/>
    </row>
    <row r="197" customHeight="1" spans="1:11">
      <c r="A197" s="24"/>
      <c r="B197" s="27"/>
      <c r="C197" s="22"/>
      <c r="D197" s="29" t="s">
        <v>180</v>
      </c>
      <c r="E197" s="59">
        <v>33</v>
      </c>
      <c r="F197" s="30">
        <v>92.0762</v>
      </c>
      <c r="G197" s="24"/>
      <c r="H197" s="24"/>
      <c r="I197" s="59">
        <v>33</v>
      </c>
      <c r="J197" s="30">
        <v>92.0794</v>
      </c>
      <c r="K197" s="27"/>
    </row>
    <row r="198" customHeight="1" spans="1:11">
      <c r="A198" s="24"/>
      <c r="B198" s="27"/>
      <c r="C198" s="22"/>
      <c r="D198" s="29" t="s">
        <v>153</v>
      </c>
      <c r="E198" s="59">
        <v>27</v>
      </c>
      <c r="F198" s="30">
        <v>75.233</v>
      </c>
      <c r="G198" s="32" t="s">
        <v>116</v>
      </c>
      <c r="H198" s="24"/>
      <c r="I198" s="59">
        <v>26</v>
      </c>
      <c r="J198" s="30">
        <v>72.9898</v>
      </c>
      <c r="K198" s="27"/>
    </row>
    <row r="199" customHeight="1" spans="1:11">
      <c r="A199" s="24"/>
      <c r="B199" s="27"/>
      <c r="C199" s="22"/>
      <c r="D199" s="29" t="s">
        <v>154</v>
      </c>
      <c r="E199" s="59">
        <v>10</v>
      </c>
      <c r="F199" s="30">
        <v>25.8264</v>
      </c>
      <c r="G199" s="24"/>
      <c r="H199" s="24"/>
      <c r="I199" s="59">
        <v>10</v>
      </c>
      <c r="J199" s="30">
        <v>25.827</v>
      </c>
      <c r="K199" s="27"/>
    </row>
    <row r="200" customHeight="1" spans="1:11">
      <c r="A200" s="24"/>
      <c r="B200" s="27">
        <v>5</v>
      </c>
      <c r="C200" s="22" t="s">
        <v>181</v>
      </c>
      <c r="D200" s="50" t="s">
        <v>16</v>
      </c>
      <c r="E200" s="59">
        <f>E201+E202</f>
        <v>3063</v>
      </c>
      <c r="F200" s="30">
        <f>F201+F202</f>
        <v>2031.48600000003</v>
      </c>
      <c r="G200" s="59"/>
      <c r="H200" s="59"/>
      <c r="I200" s="59">
        <f>I201+I202</f>
        <v>2670</v>
      </c>
      <c r="J200" s="30">
        <f>J201+J202</f>
        <v>1771.79400000003</v>
      </c>
      <c r="K200" s="27"/>
    </row>
    <row r="201" customHeight="1" spans="1:11">
      <c r="A201" s="24"/>
      <c r="B201" s="27"/>
      <c r="C201" s="22"/>
      <c r="D201" s="29" t="s">
        <v>182</v>
      </c>
      <c r="E201" s="31">
        <v>2422</v>
      </c>
      <c r="F201" s="30">
        <v>1619.88200000003</v>
      </c>
      <c r="G201" s="24" t="s">
        <v>183</v>
      </c>
      <c r="H201" s="24" t="s">
        <v>184</v>
      </c>
      <c r="I201" s="59">
        <f>2422-5</f>
        <v>2417</v>
      </c>
      <c r="J201" s="44">
        <v>1616.68600000003</v>
      </c>
      <c r="K201" s="27"/>
    </row>
    <row r="202" customHeight="1" spans="1:11">
      <c r="A202" s="24"/>
      <c r="B202" s="27"/>
      <c r="C202" s="22"/>
      <c r="D202" s="29" t="s">
        <v>185</v>
      </c>
      <c r="E202" s="31">
        <v>641</v>
      </c>
      <c r="F202" s="30">
        <v>411.604000000002</v>
      </c>
      <c r="G202" s="24" t="s">
        <v>186</v>
      </c>
      <c r="H202" s="61"/>
      <c r="I202" s="59">
        <f>641-388</f>
        <v>253</v>
      </c>
      <c r="J202" s="44">
        <v>155.108000000001</v>
      </c>
      <c r="K202" s="27"/>
    </row>
    <row r="203" customHeight="1" spans="1:11">
      <c r="A203" s="24"/>
      <c r="B203" s="27">
        <v>6</v>
      </c>
      <c r="C203" s="22" t="s">
        <v>187</v>
      </c>
      <c r="D203" s="50" t="s">
        <v>16</v>
      </c>
      <c r="E203" s="59">
        <v>416</v>
      </c>
      <c r="F203" s="30">
        <f>F204</f>
        <v>650.474999999999</v>
      </c>
      <c r="G203" s="24"/>
      <c r="H203" s="24"/>
      <c r="I203" s="59">
        <f>416-26</f>
        <v>390</v>
      </c>
      <c r="J203" s="30">
        <f>J204</f>
        <v>513.899999999998</v>
      </c>
      <c r="K203" s="27"/>
    </row>
    <row r="204" ht="32" customHeight="1" spans="1:11">
      <c r="A204" s="24"/>
      <c r="B204" s="27"/>
      <c r="C204" s="22"/>
      <c r="D204" s="23" t="s">
        <v>188</v>
      </c>
      <c r="E204" s="59">
        <v>416</v>
      </c>
      <c r="F204" s="44">
        <v>650.474999999999</v>
      </c>
      <c r="G204" s="24" t="s">
        <v>189</v>
      </c>
      <c r="H204" s="32" t="s">
        <v>190</v>
      </c>
      <c r="I204" s="59">
        <v>390</v>
      </c>
      <c r="J204" s="44">
        <v>513.899999999998</v>
      </c>
      <c r="K204" s="27"/>
    </row>
    <row r="205" customHeight="1" spans="1:11">
      <c r="A205" s="24"/>
      <c r="B205" s="27">
        <v>7</v>
      </c>
      <c r="C205" s="22" t="s">
        <v>18</v>
      </c>
      <c r="D205" s="50" t="s">
        <v>16</v>
      </c>
      <c r="E205" s="59">
        <f>E206+E207</f>
        <v>40</v>
      </c>
      <c r="F205" s="30">
        <f>F206+F207</f>
        <v>69.6816</v>
      </c>
      <c r="G205" s="59"/>
      <c r="H205" s="59"/>
      <c r="I205" s="59">
        <f>I206+I207</f>
        <v>40</v>
      </c>
      <c r="J205" s="30">
        <f>J206+J207</f>
        <v>69.6833</v>
      </c>
      <c r="K205" s="27"/>
    </row>
    <row r="206" customHeight="1" spans="1:11">
      <c r="A206" s="24"/>
      <c r="B206" s="27"/>
      <c r="C206" s="22"/>
      <c r="D206" s="29" t="s">
        <v>155</v>
      </c>
      <c r="E206" s="59">
        <v>17</v>
      </c>
      <c r="F206" s="30">
        <v>17.9316</v>
      </c>
      <c r="G206" s="24"/>
      <c r="H206" s="24"/>
      <c r="I206" s="32">
        <v>17</v>
      </c>
      <c r="J206" s="30">
        <v>17.9333</v>
      </c>
      <c r="K206" s="27"/>
    </row>
    <row r="207" customHeight="1" spans="1:11">
      <c r="A207" s="24"/>
      <c r="B207" s="27"/>
      <c r="C207" s="22"/>
      <c r="D207" s="29" t="s">
        <v>191</v>
      </c>
      <c r="E207" s="59">
        <v>23</v>
      </c>
      <c r="F207" s="30">
        <v>51.75</v>
      </c>
      <c r="G207" s="24"/>
      <c r="H207" s="24"/>
      <c r="I207" s="32">
        <v>23</v>
      </c>
      <c r="J207" s="30">
        <v>51.75</v>
      </c>
      <c r="K207" s="27"/>
    </row>
    <row r="208" customHeight="1" spans="1:11">
      <c r="A208" s="24"/>
      <c r="B208" s="27">
        <v>8</v>
      </c>
      <c r="C208" s="22" t="s">
        <v>111</v>
      </c>
      <c r="D208" s="54" t="s">
        <v>16</v>
      </c>
      <c r="E208" s="59">
        <f>E209+E210</f>
        <v>46</v>
      </c>
      <c r="F208" s="30">
        <f>F209+F210</f>
        <v>131.76</v>
      </c>
      <c r="G208" s="24"/>
      <c r="H208" s="24"/>
      <c r="I208" s="59">
        <f>I209+I210</f>
        <v>46</v>
      </c>
      <c r="J208" s="30">
        <f>J209+J210</f>
        <v>131.76</v>
      </c>
      <c r="K208" s="27"/>
    </row>
    <row r="209" customHeight="1" spans="1:11">
      <c r="A209" s="24"/>
      <c r="B209" s="27"/>
      <c r="C209" s="22"/>
      <c r="D209" s="29" t="s">
        <v>161</v>
      </c>
      <c r="E209" s="31">
        <v>40</v>
      </c>
      <c r="F209" s="30">
        <v>102.06</v>
      </c>
      <c r="G209" s="24"/>
      <c r="H209" s="24"/>
      <c r="I209" s="32">
        <v>40</v>
      </c>
      <c r="J209" s="30">
        <v>102.06</v>
      </c>
      <c r="K209" s="27"/>
    </row>
    <row r="210" customHeight="1" spans="1:11">
      <c r="A210" s="24"/>
      <c r="B210" s="27"/>
      <c r="C210" s="22"/>
      <c r="D210" s="29" t="s">
        <v>192</v>
      </c>
      <c r="E210" s="31">
        <v>6</v>
      </c>
      <c r="F210" s="30">
        <v>29.7</v>
      </c>
      <c r="G210" s="24"/>
      <c r="H210" s="24"/>
      <c r="I210" s="32">
        <v>6</v>
      </c>
      <c r="J210" s="30">
        <v>29.7</v>
      </c>
      <c r="K210" s="27"/>
    </row>
    <row r="211" customHeight="1" spans="1:11">
      <c r="A211" s="24"/>
      <c r="B211" s="27">
        <v>9</v>
      </c>
      <c r="C211" s="22" t="s">
        <v>44</v>
      </c>
      <c r="D211" s="50" t="s">
        <v>16</v>
      </c>
      <c r="E211" s="59">
        <f>E212+E213+E214+E215+E216+E217+E218</f>
        <v>97</v>
      </c>
      <c r="F211" s="30">
        <f>F212+F213+F214+F215+F216+F217+F218</f>
        <v>540.945</v>
      </c>
      <c r="G211" s="59"/>
      <c r="H211" s="59"/>
      <c r="I211" s="59">
        <f>I212+I213+I214+I215+I216+I217+I218</f>
        <v>97</v>
      </c>
      <c r="J211" s="30">
        <f>J212+J213+J214+J215+J216+J217+J218</f>
        <v>540.945</v>
      </c>
      <c r="K211" s="27"/>
    </row>
    <row r="212" customHeight="1" spans="1:11">
      <c r="A212" s="24"/>
      <c r="B212" s="27"/>
      <c r="C212" s="22"/>
      <c r="D212" s="29" t="s">
        <v>193</v>
      </c>
      <c r="E212" s="32">
        <v>46</v>
      </c>
      <c r="F212" s="30">
        <v>215.28</v>
      </c>
      <c r="G212" s="24"/>
      <c r="H212" s="24"/>
      <c r="I212" s="32">
        <v>46</v>
      </c>
      <c r="J212" s="30">
        <v>215.28</v>
      </c>
      <c r="K212" s="27"/>
    </row>
    <row r="213" customHeight="1" spans="1:11">
      <c r="A213" s="24"/>
      <c r="B213" s="27"/>
      <c r="C213" s="22"/>
      <c r="D213" s="29" t="s">
        <v>194</v>
      </c>
      <c r="E213" s="32">
        <v>29</v>
      </c>
      <c r="F213" s="30">
        <v>187.92</v>
      </c>
      <c r="G213" s="24"/>
      <c r="H213" s="24"/>
      <c r="I213" s="32">
        <v>29</v>
      </c>
      <c r="J213" s="30">
        <v>187.92</v>
      </c>
      <c r="K213" s="27"/>
    </row>
    <row r="214" customHeight="1" spans="1:11">
      <c r="A214" s="24"/>
      <c r="B214" s="27"/>
      <c r="C214" s="22"/>
      <c r="D214" s="29" t="s">
        <v>195</v>
      </c>
      <c r="E214" s="32">
        <v>3</v>
      </c>
      <c r="F214" s="30">
        <v>15.795</v>
      </c>
      <c r="G214" s="24"/>
      <c r="H214" s="24"/>
      <c r="I214" s="32">
        <v>3</v>
      </c>
      <c r="J214" s="30">
        <v>15.795</v>
      </c>
      <c r="K214" s="27"/>
    </row>
    <row r="215" customHeight="1" spans="1:11">
      <c r="A215" s="24"/>
      <c r="B215" s="27"/>
      <c r="C215" s="22"/>
      <c r="D215" s="29" t="s">
        <v>196</v>
      </c>
      <c r="E215" s="32">
        <v>4</v>
      </c>
      <c r="F215" s="30">
        <v>29.16</v>
      </c>
      <c r="G215" s="24"/>
      <c r="H215" s="24"/>
      <c r="I215" s="32">
        <v>4</v>
      </c>
      <c r="J215" s="30">
        <v>29.16</v>
      </c>
      <c r="K215" s="27"/>
    </row>
    <row r="216" customHeight="1" spans="1:11">
      <c r="A216" s="24"/>
      <c r="B216" s="27"/>
      <c r="C216" s="22"/>
      <c r="D216" s="29" t="s">
        <v>197</v>
      </c>
      <c r="E216" s="32">
        <v>11</v>
      </c>
      <c r="F216" s="30">
        <v>80.19</v>
      </c>
      <c r="G216" s="24"/>
      <c r="H216" s="24"/>
      <c r="I216" s="32">
        <v>11</v>
      </c>
      <c r="J216" s="30">
        <v>80.19</v>
      </c>
      <c r="K216" s="27"/>
    </row>
    <row r="217" customHeight="1" spans="1:11">
      <c r="A217" s="24"/>
      <c r="B217" s="27"/>
      <c r="C217" s="22"/>
      <c r="D217" s="29" t="s">
        <v>86</v>
      </c>
      <c r="E217" s="32">
        <v>2</v>
      </c>
      <c r="F217" s="30">
        <v>9.36</v>
      </c>
      <c r="G217" s="24"/>
      <c r="H217" s="24"/>
      <c r="I217" s="32">
        <v>2</v>
      </c>
      <c r="J217" s="30">
        <v>9.36</v>
      </c>
      <c r="K217" s="27"/>
    </row>
    <row r="218" customHeight="1" spans="1:11">
      <c r="A218" s="24"/>
      <c r="B218" s="27"/>
      <c r="C218" s="22"/>
      <c r="D218" s="29" t="s">
        <v>87</v>
      </c>
      <c r="E218" s="32">
        <v>2</v>
      </c>
      <c r="F218" s="30">
        <v>3.24</v>
      </c>
      <c r="G218" s="24"/>
      <c r="H218" s="24"/>
      <c r="I218" s="32">
        <v>2</v>
      </c>
      <c r="J218" s="30">
        <v>3.24</v>
      </c>
      <c r="K218" s="27"/>
    </row>
    <row r="219" customHeight="1" spans="1:11">
      <c r="A219" s="24"/>
      <c r="B219" s="27">
        <v>10</v>
      </c>
      <c r="C219" s="22" t="s">
        <v>53</v>
      </c>
      <c r="D219" s="54" t="s">
        <v>16</v>
      </c>
      <c r="E219" s="24">
        <v>10</v>
      </c>
      <c r="F219" s="25">
        <v>32.287</v>
      </c>
      <c r="G219" s="24"/>
      <c r="H219" s="24"/>
      <c r="I219" s="24">
        <v>10</v>
      </c>
      <c r="J219" s="30">
        <v>32.288</v>
      </c>
      <c r="K219" s="27"/>
    </row>
    <row r="220" customHeight="1" spans="1:11">
      <c r="A220" s="24"/>
      <c r="B220" s="27"/>
      <c r="C220" s="22"/>
      <c r="D220" s="29" t="s">
        <v>198</v>
      </c>
      <c r="E220" s="24">
        <v>10</v>
      </c>
      <c r="F220" s="25">
        <v>32.287</v>
      </c>
      <c r="G220" s="24"/>
      <c r="H220" s="24"/>
      <c r="I220" s="24">
        <v>10</v>
      </c>
      <c r="J220" s="25">
        <v>32.288</v>
      </c>
      <c r="K220" s="27"/>
    </row>
    <row r="221" customHeight="1" spans="1:11">
      <c r="A221" s="24"/>
      <c r="B221" s="27">
        <v>11</v>
      </c>
      <c r="C221" s="22" t="s">
        <v>170</v>
      </c>
      <c r="D221" s="49" t="s">
        <v>16</v>
      </c>
      <c r="E221" s="24">
        <v>1</v>
      </c>
      <c r="F221" s="25">
        <v>4.95</v>
      </c>
      <c r="G221" s="24"/>
      <c r="H221" s="24"/>
      <c r="I221" s="24">
        <v>1</v>
      </c>
      <c r="J221" s="25">
        <v>4.95</v>
      </c>
      <c r="K221" s="27"/>
    </row>
    <row r="222" customHeight="1" spans="1:12">
      <c r="A222" s="24"/>
      <c r="B222" s="27"/>
      <c r="C222" s="22"/>
      <c r="D222" s="23" t="s">
        <v>199</v>
      </c>
      <c r="E222" s="24">
        <v>1</v>
      </c>
      <c r="F222" s="25">
        <v>4.95</v>
      </c>
      <c r="G222" s="24"/>
      <c r="H222" s="24"/>
      <c r="I222" s="24">
        <v>1</v>
      </c>
      <c r="J222" s="25">
        <v>4.95</v>
      </c>
      <c r="K222" s="27"/>
      <c r="L222" s="62"/>
    </row>
    <row r="223" s="2" customFormat="1" customHeight="1" spans="1:11">
      <c r="A223" s="24"/>
      <c r="B223" s="24">
        <v>12</v>
      </c>
      <c r="C223" s="22" t="s">
        <v>31</v>
      </c>
      <c r="D223" s="49" t="s">
        <v>16</v>
      </c>
      <c r="E223" s="24">
        <f>E224</f>
        <v>116</v>
      </c>
      <c r="F223" s="25">
        <f>F224</f>
        <v>261</v>
      </c>
      <c r="G223" s="24"/>
      <c r="H223" s="24"/>
      <c r="I223" s="24">
        <f>I224</f>
        <v>114</v>
      </c>
      <c r="J223" s="25">
        <f>J224</f>
        <v>256.5</v>
      </c>
      <c r="K223" s="27"/>
    </row>
    <row r="224" s="2" customFormat="1" customHeight="1" spans="1:11">
      <c r="A224" s="24"/>
      <c r="B224" s="24"/>
      <c r="C224" s="22"/>
      <c r="D224" s="29" t="s">
        <v>166</v>
      </c>
      <c r="E224" s="24">
        <v>116</v>
      </c>
      <c r="F224" s="30">
        <v>261</v>
      </c>
      <c r="G224" s="31" t="s">
        <v>200</v>
      </c>
      <c r="H224" s="24"/>
      <c r="I224" s="24">
        <v>114</v>
      </c>
      <c r="J224" s="30">
        <v>256.5</v>
      </c>
      <c r="K224" s="27"/>
    </row>
    <row r="225" customHeight="1" spans="1:11">
      <c r="A225" s="24"/>
      <c r="B225" s="24">
        <v>13</v>
      </c>
      <c r="C225" s="22" t="s">
        <v>120</v>
      </c>
      <c r="D225" s="50" t="s">
        <v>16</v>
      </c>
      <c r="E225" s="59">
        <f>SUM(E226:E254)</f>
        <v>751</v>
      </c>
      <c r="F225" s="30">
        <f>SUM(F226:F254)</f>
        <v>2249.5598</v>
      </c>
      <c r="G225" s="59"/>
      <c r="H225" s="59"/>
      <c r="I225" s="59">
        <f>SUM(I226:I254)</f>
        <v>751</v>
      </c>
      <c r="J225" s="30">
        <f>SUM(J226:J254)</f>
        <v>2257.2449</v>
      </c>
      <c r="K225" s="27"/>
    </row>
    <row r="226" customHeight="1" spans="1:11">
      <c r="A226" s="24"/>
      <c r="B226" s="24"/>
      <c r="C226" s="22"/>
      <c r="D226" s="29" t="s">
        <v>201</v>
      </c>
      <c r="E226" s="32">
        <v>8</v>
      </c>
      <c r="F226" s="30">
        <v>14.7385</v>
      </c>
      <c r="G226" s="24"/>
      <c r="H226" s="24"/>
      <c r="I226" s="32">
        <v>8</v>
      </c>
      <c r="J226" s="30">
        <v>20.3165</v>
      </c>
      <c r="K226" s="27"/>
    </row>
    <row r="227" customHeight="1" spans="1:11">
      <c r="A227" s="24"/>
      <c r="B227" s="24"/>
      <c r="C227" s="22"/>
      <c r="D227" s="29" t="s">
        <v>202</v>
      </c>
      <c r="E227" s="32">
        <v>1</v>
      </c>
      <c r="F227" s="30">
        <v>2.1672</v>
      </c>
      <c r="G227" s="24"/>
      <c r="H227" s="24"/>
      <c r="I227" s="32">
        <v>1</v>
      </c>
      <c r="J227" s="30">
        <v>2.1672</v>
      </c>
      <c r="K227" s="27"/>
    </row>
    <row r="228" customHeight="1" spans="1:11">
      <c r="A228" s="24"/>
      <c r="B228" s="24"/>
      <c r="C228" s="22"/>
      <c r="D228" s="29" t="s">
        <v>203</v>
      </c>
      <c r="E228" s="32">
        <v>3</v>
      </c>
      <c r="F228" s="30">
        <v>7.6337</v>
      </c>
      <c r="G228" s="24"/>
      <c r="H228" s="24"/>
      <c r="I228" s="32">
        <v>3</v>
      </c>
      <c r="J228" s="30">
        <v>7.6337</v>
      </c>
      <c r="K228" s="27"/>
    </row>
    <row r="229" customHeight="1" spans="1:11">
      <c r="A229" s="24"/>
      <c r="B229" s="24"/>
      <c r="C229" s="22"/>
      <c r="D229" s="29" t="s">
        <v>204</v>
      </c>
      <c r="E229" s="32">
        <v>1</v>
      </c>
      <c r="F229" s="30">
        <v>1.6</v>
      </c>
      <c r="G229" s="24"/>
      <c r="H229" s="24"/>
      <c r="I229" s="32">
        <v>1</v>
      </c>
      <c r="J229" s="30">
        <v>1.6</v>
      </c>
      <c r="K229" s="27"/>
    </row>
    <row r="230" customHeight="1" spans="1:11">
      <c r="A230" s="24"/>
      <c r="B230" s="24"/>
      <c r="C230" s="22"/>
      <c r="D230" s="29" t="s">
        <v>205</v>
      </c>
      <c r="E230" s="32">
        <v>1</v>
      </c>
      <c r="F230" s="30">
        <v>1.0549</v>
      </c>
      <c r="G230" s="24"/>
      <c r="H230" s="24"/>
      <c r="I230" s="32">
        <v>1</v>
      </c>
      <c r="J230" s="30">
        <v>1.0549</v>
      </c>
      <c r="K230" s="27"/>
    </row>
    <row r="231" customHeight="1" spans="1:11">
      <c r="A231" s="24"/>
      <c r="B231" s="24"/>
      <c r="C231" s="22"/>
      <c r="D231" s="29" t="s">
        <v>206</v>
      </c>
      <c r="E231" s="32">
        <v>7</v>
      </c>
      <c r="F231" s="30">
        <v>11.0979</v>
      </c>
      <c r="G231" s="24"/>
      <c r="H231" s="24"/>
      <c r="I231" s="32">
        <v>7</v>
      </c>
      <c r="J231" s="30">
        <v>11.1069</v>
      </c>
      <c r="K231" s="27"/>
    </row>
    <row r="232" customHeight="1" spans="1:11">
      <c r="A232" s="24"/>
      <c r="B232" s="24"/>
      <c r="C232" s="22"/>
      <c r="D232" s="29" t="s">
        <v>207</v>
      </c>
      <c r="E232" s="32">
        <v>1</v>
      </c>
      <c r="F232" s="30">
        <v>1.258</v>
      </c>
      <c r="G232" s="24"/>
      <c r="H232" s="24"/>
      <c r="I232" s="32">
        <v>1</v>
      </c>
      <c r="J232" s="30">
        <v>1.2581</v>
      </c>
      <c r="K232" s="27"/>
    </row>
    <row r="233" customHeight="1" spans="1:11">
      <c r="A233" s="24"/>
      <c r="B233" s="24"/>
      <c r="C233" s="22"/>
      <c r="D233" s="29" t="s">
        <v>208</v>
      </c>
      <c r="E233" s="32">
        <v>3</v>
      </c>
      <c r="F233" s="30">
        <v>4.8263</v>
      </c>
      <c r="G233" s="24"/>
      <c r="H233" s="24"/>
      <c r="I233" s="32">
        <v>3</v>
      </c>
      <c r="J233" s="30">
        <v>4.8263</v>
      </c>
      <c r="K233" s="27"/>
    </row>
    <row r="234" customHeight="1" spans="1:11">
      <c r="A234" s="24"/>
      <c r="B234" s="24"/>
      <c r="C234" s="22"/>
      <c r="D234" s="29" t="s">
        <v>209</v>
      </c>
      <c r="E234" s="32">
        <v>7</v>
      </c>
      <c r="F234" s="30">
        <v>9.2302</v>
      </c>
      <c r="G234" s="24"/>
      <c r="H234" s="24"/>
      <c r="I234" s="32">
        <v>7</v>
      </c>
      <c r="J234" s="30">
        <v>9.2302</v>
      </c>
      <c r="K234" s="27"/>
    </row>
    <row r="235" customHeight="1" spans="1:11">
      <c r="A235" s="24"/>
      <c r="B235" s="24"/>
      <c r="C235" s="22"/>
      <c r="D235" s="29" t="s">
        <v>210</v>
      </c>
      <c r="E235" s="32">
        <v>4</v>
      </c>
      <c r="F235" s="30">
        <v>5.712</v>
      </c>
      <c r="G235" s="24"/>
      <c r="H235" s="24"/>
      <c r="I235" s="32">
        <v>4</v>
      </c>
      <c r="J235" s="30">
        <v>5.712</v>
      </c>
      <c r="K235" s="27"/>
    </row>
    <row r="236" customHeight="1" spans="1:11">
      <c r="A236" s="24"/>
      <c r="B236" s="24"/>
      <c r="C236" s="22"/>
      <c r="D236" s="29" t="s">
        <v>211</v>
      </c>
      <c r="E236" s="32">
        <v>7</v>
      </c>
      <c r="F236" s="30">
        <v>12.4</v>
      </c>
      <c r="G236" s="24"/>
      <c r="H236" s="24"/>
      <c r="I236" s="32">
        <v>7</v>
      </c>
      <c r="J236" s="30">
        <v>12.4</v>
      </c>
      <c r="K236" s="27"/>
    </row>
    <row r="237" customHeight="1" spans="1:11">
      <c r="A237" s="24"/>
      <c r="B237" s="24"/>
      <c r="C237" s="22"/>
      <c r="D237" s="29" t="s">
        <v>131</v>
      </c>
      <c r="E237" s="32">
        <v>53</v>
      </c>
      <c r="F237" s="30">
        <v>88.4</v>
      </c>
      <c r="G237" s="24"/>
      <c r="H237" s="24"/>
      <c r="I237" s="32">
        <v>53</v>
      </c>
      <c r="J237" s="30">
        <v>88.4</v>
      </c>
      <c r="K237" s="27"/>
    </row>
    <row r="238" customHeight="1" spans="1:11">
      <c r="A238" s="24"/>
      <c r="B238" s="24"/>
      <c r="C238" s="22"/>
      <c r="D238" s="29" t="s">
        <v>133</v>
      </c>
      <c r="E238" s="32">
        <v>41</v>
      </c>
      <c r="F238" s="30">
        <v>112.7739</v>
      </c>
      <c r="G238" s="24"/>
      <c r="H238" s="24"/>
      <c r="I238" s="32">
        <v>41</v>
      </c>
      <c r="J238" s="30">
        <v>112.7739</v>
      </c>
      <c r="K238" s="27"/>
    </row>
    <row r="239" customHeight="1" spans="1:11">
      <c r="A239" s="24"/>
      <c r="B239" s="24"/>
      <c r="C239" s="22"/>
      <c r="D239" s="29" t="s">
        <v>134</v>
      </c>
      <c r="E239" s="32">
        <v>14</v>
      </c>
      <c r="F239" s="30">
        <v>23.8</v>
      </c>
      <c r="G239" s="24"/>
      <c r="H239" s="24"/>
      <c r="I239" s="32">
        <v>14</v>
      </c>
      <c r="J239" s="30">
        <v>23.8</v>
      </c>
      <c r="K239" s="27"/>
    </row>
    <row r="240" customHeight="1" spans="1:11">
      <c r="A240" s="24"/>
      <c r="B240" s="24"/>
      <c r="C240" s="22"/>
      <c r="D240" s="29" t="s">
        <v>135</v>
      </c>
      <c r="E240" s="32">
        <v>32</v>
      </c>
      <c r="F240" s="30">
        <v>65.2705</v>
      </c>
      <c r="G240" s="24"/>
      <c r="H240" s="24"/>
      <c r="I240" s="32">
        <v>32</v>
      </c>
      <c r="J240" s="30">
        <v>65.2705</v>
      </c>
      <c r="K240" s="27"/>
    </row>
    <row r="241" customHeight="1" spans="1:11">
      <c r="A241" s="24"/>
      <c r="B241" s="24"/>
      <c r="C241" s="22"/>
      <c r="D241" s="29" t="s">
        <v>212</v>
      </c>
      <c r="E241" s="32">
        <v>3</v>
      </c>
      <c r="F241" s="30">
        <v>8.4219</v>
      </c>
      <c r="G241" s="24"/>
      <c r="H241" s="24"/>
      <c r="I241" s="32">
        <v>3</v>
      </c>
      <c r="J241" s="30">
        <v>8.4219</v>
      </c>
      <c r="K241" s="27"/>
    </row>
    <row r="242" customHeight="1" spans="1:11">
      <c r="A242" s="24"/>
      <c r="B242" s="24"/>
      <c r="C242" s="22"/>
      <c r="D242" s="29" t="s">
        <v>213</v>
      </c>
      <c r="E242" s="32">
        <v>211</v>
      </c>
      <c r="F242" s="30">
        <v>516.8021</v>
      </c>
      <c r="G242" s="24"/>
      <c r="H242" s="24"/>
      <c r="I242" s="32">
        <v>211</v>
      </c>
      <c r="J242" s="30">
        <v>517.5574</v>
      </c>
      <c r="K242" s="27"/>
    </row>
    <row r="243" customHeight="1" spans="1:11">
      <c r="A243" s="24"/>
      <c r="B243" s="24"/>
      <c r="C243" s="22"/>
      <c r="D243" s="29" t="s">
        <v>214</v>
      </c>
      <c r="E243" s="32">
        <v>3</v>
      </c>
      <c r="F243" s="30">
        <v>5.4743</v>
      </c>
      <c r="G243" s="24"/>
      <c r="H243" s="24"/>
      <c r="I243" s="32">
        <v>3</v>
      </c>
      <c r="J243" s="30">
        <v>5.4743</v>
      </c>
      <c r="K243" s="27"/>
    </row>
    <row r="244" customHeight="1" spans="1:11">
      <c r="A244" s="24"/>
      <c r="B244" s="24"/>
      <c r="C244" s="22"/>
      <c r="D244" s="29" t="s">
        <v>215</v>
      </c>
      <c r="E244" s="32">
        <v>3</v>
      </c>
      <c r="F244" s="30">
        <v>7.6677</v>
      </c>
      <c r="G244" s="24"/>
      <c r="H244" s="24"/>
      <c r="I244" s="32">
        <v>3</v>
      </c>
      <c r="J244" s="30">
        <v>7.6677</v>
      </c>
      <c r="K244" s="27"/>
    </row>
    <row r="245" customHeight="1" spans="1:11">
      <c r="A245" s="24"/>
      <c r="B245" s="24"/>
      <c r="C245" s="22"/>
      <c r="D245" s="29" t="s">
        <v>216</v>
      </c>
      <c r="E245" s="32">
        <v>24</v>
      </c>
      <c r="F245" s="30">
        <v>42.6</v>
      </c>
      <c r="G245" s="24"/>
      <c r="H245" s="24"/>
      <c r="I245" s="32">
        <v>24</v>
      </c>
      <c r="J245" s="30">
        <v>42.6</v>
      </c>
      <c r="K245" s="27"/>
    </row>
    <row r="246" customHeight="1" spans="1:11">
      <c r="A246" s="24"/>
      <c r="B246" s="24"/>
      <c r="C246" s="22"/>
      <c r="D246" s="29" t="s">
        <v>217</v>
      </c>
      <c r="E246" s="32">
        <v>188</v>
      </c>
      <c r="F246" s="30">
        <v>474.925599999999</v>
      </c>
      <c r="G246" s="24"/>
      <c r="H246" s="24"/>
      <c r="I246" s="32">
        <v>188</v>
      </c>
      <c r="J246" s="30">
        <v>476.163399999999</v>
      </c>
      <c r="K246" s="27"/>
    </row>
    <row r="247" customHeight="1" spans="1:11">
      <c r="A247" s="24"/>
      <c r="B247" s="24"/>
      <c r="C247" s="22"/>
      <c r="D247" s="29" t="s">
        <v>218</v>
      </c>
      <c r="E247" s="32">
        <v>34</v>
      </c>
      <c r="F247" s="30">
        <v>57.8</v>
      </c>
      <c r="G247" s="24"/>
      <c r="H247" s="24"/>
      <c r="I247" s="32">
        <v>34</v>
      </c>
      <c r="J247" s="30">
        <v>57.8</v>
      </c>
      <c r="K247" s="27"/>
    </row>
    <row r="248" customHeight="1" spans="1:11">
      <c r="A248" s="24"/>
      <c r="B248" s="24"/>
      <c r="C248" s="22"/>
      <c r="D248" s="29" t="s">
        <v>219</v>
      </c>
      <c r="E248" s="32">
        <v>1</v>
      </c>
      <c r="F248" s="30">
        <v>2.6951</v>
      </c>
      <c r="G248" s="24"/>
      <c r="H248" s="24"/>
      <c r="I248" s="32">
        <v>1</v>
      </c>
      <c r="J248" s="30">
        <v>2.8</v>
      </c>
      <c r="K248" s="27"/>
    </row>
    <row r="249" customHeight="1" spans="1:11">
      <c r="A249" s="24"/>
      <c r="B249" s="24"/>
      <c r="C249" s="22"/>
      <c r="D249" s="29" t="s">
        <v>220</v>
      </c>
      <c r="E249" s="32">
        <v>81</v>
      </c>
      <c r="F249" s="30">
        <v>656.100000000001</v>
      </c>
      <c r="G249" s="24"/>
      <c r="H249" s="24"/>
      <c r="I249" s="32">
        <v>81</v>
      </c>
      <c r="J249" s="30">
        <v>656.100000000001</v>
      </c>
      <c r="K249" s="27"/>
    </row>
    <row r="250" customHeight="1" spans="1:11">
      <c r="A250" s="24"/>
      <c r="B250" s="24"/>
      <c r="C250" s="22"/>
      <c r="D250" s="29" t="s">
        <v>221</v>
      </c>
      <c r="E250" s="32">
        <v>1</v>
      </c>
      <c r="F250" s="30">
        <v>7.2</v>
      </c>
      <c r="G250" s="24"/>
      <c r="H250" s="24"/>
      <c r="I250" s="32">
        <v>1</v>
      </c>
      <c r="J250" s="30">
        <v>7.2</v>
      </c>
      <c r="K250" s="27"/>
    </row>
    <row r="251" customHeight="1" spans="1:11">
      <c r="A251" s="24"/>
      <c r="B251" s="24"/>
      <c r="C251" s="22"/>
      <c r="D251" s="29" t="s">
        <v>140</v>
      </c>
      <c r="E251" s="32">
        <v>2</v>
      </c>
      <c r="F251" s="30">
        <v>14.4</v>
      </c>
      <c r="G251" s="24"/>
      <c r="H251" s="24"/>
      <c r="I251" s="32">
        <v>2</v>
      </c>
      <c r="J251" s="30">
        <v>14.4</v>
      </c>
      <c r="K251" s="27"/>
    </row>
    <row r="252" customHeight="1" spans="1:11">
      <c r="A252" s="24"/>
      <c r="B252" s="24"/>
      <c r="C252" s="22"/>
      <c r="D252" s="29" t="s">
        <v>222</v>
      </c>
      <c r="E252" s="32">
        <v>4</v>
      </c>
      <c r="F252" s="30">
        <v>29.16</v>
      </c>
      <c r="G252" s="24"/>
      <c r="H252" s="24"/>
      <c r="I252" s="32">
        <v>4</v>
      </c>
      <c r="J252" s="30">
        <v>29.16</v>
      </c>
      <c r="K252" s="27"/>
    </row>
    <row r="253" customHeight="1" spans="1:11">
      <c r="A253" s="24"/>
      <c r="B253" s="24"/>
      <c r="C253" s="22"/>
      <c r="D253" s="29" t="s">
        <v>223</v>
      </c>
      <c r="E253" s="32">
        <v>11</v>
      </c>
      <c r="F253" s="30">
        <v>54.45</v>
      </c>
      <c r="G253" s="24"/>
      <c r="H253" s="24"/>
      <c r="I253" s="32">
        <v>11</v>
      </c>
      <c r="J253" s="30">
        <v>54.45</v>
      </c>
      <c r="K253" s="27"/>
    </row>
    <row r="254" customHeight="1" spans="1:11">
      <c r="A254" s="24"/>
      <c r="B254" s="24"/>
      <c r="C254" s="22"/>
      <c r="D254" s="29" t="s">
        <v>224</v>
      </c>
      <c r="E254" s="32">
        <v>2</v>
      </c>
      <c r="F254" s="30">
        <v>9.9</v>
      </c>
      <c r="G254" s="24"/>
      <c r="H254" s="24"/>
      <c r="I254" s="32">
        <v>2</v>
      </c>
      <c r="J254" s="30">
        <v>9.9</v>
      </c>
      <c r="K254" s="36"/>
    </row>
    <row r="255" customHeight="1" spans="1:11">
      <c r="A255" s="24" t="s">
        <v>225</v>
      </c>
      <c r="B255" s="20"/>
      <c r="C255" s="22" t="s">
        <v>14</v>
      </c>
      <c r="D255" s="29"/>
      <c r="E255" s="59">
        <f>E256+E267+E313</f>
        <v>16899</v>
      </c>
      <c r="F255" s="30">
        <f>F256+F267+F313</f>
        <v>24734.9583000003</v>
      </c>
      <c r="G255" s="59"/>
      <c r="H255" s="59"/>
      <c r="I255" s="59">
        <f>I256+I267+I313</f>
        <v>16615</v>
      </c>
      <c r="J255" s="30">
        <f>J256+J267+J313</f>
        <v>23428.9861000003</v>
      </c>
      <c r="K255" s="27"/>
    </row>
    <row r="256" customHeight="1" spans="1:11">
      <c r="A256" s="24"/>
      <c r="B256" s="24">
        <v>1</v>
      </c>
      <c r="C256" s="22" t="s">
        <v>31</v>
      </c>
      <c r="D256" s="50" t="s">
        <v>16</v>
      </c>
      <c r="E256" s="59">
        <f>SUM(E257:E266)</f>
        <v>947</v>
      </c>
      <c r="F256" s="30">
        <f>SUM(F257:F266)</f>
        <v>5248.38500000001</v>
      </c>
      <c r="G256" s="59"/>
      <c r="H256" s="59"/>
      <c r="I256" s="59">
        <f>SUM(I257:I266)</f>
        <v>810</v>
      </c>
      <c r="J256" s="30">
        <f>SUM(J257:J266)</f>
        <v>4690.22400000001</v>
      </c>
      <c r="K256" s="27"/>
    </row>
    <row r="257" customHeight="1" spans="1:11">
      <c r="A257" s="24"/>
      <c r="B257" s="24"/>
      <c r="C257" s="22"/>
      <c r="D257" s="29" t="s">
        <v>226</v>
      </c>
      <c r="E257" s="32">
        <v>5</v>
      </c>
      <c r="F257" s="30">
        <v>13.265</v>
      </c>
      <c r="G257" s="24" t="s">
        <v>227</v>
      </c>
      <c r="H257" s="24"/>
      <c r="I257" s="59"/>
      <c r="J257" s="30">
        <v>0</v>
      </c>
      <c r="K257" s="27"/>
    </row>
    <row r="258" customHeight="1" spans="1:11">
      <c r="A258" s="24"/>
      <c r="B258" s="24"/>
      <c r="C258" s="22"/>
      <c r="D258" s="29" t="s">
        <v>228</v>
      </c>
      <c r="E258" s="32">
        <v>4</v>
      </c>
      <c r="F258" s="30">
        <v>15.84</v>
      </c>
      <c r="G258" s="24" t="s">
        <v>229</v>
      </c>
      <c r="H258" s="24"/>
      <c r="I258" s="59"/>
      <c r="J258" s="30">
        <v>0</v>
      </c>
      <c r="K258" s="27"/>
    </row>
    <row r="259" customHeight="1" spans="1:11">
      <c r="A259" s="24"/>
      <c r="B259" s="24"/>
      <c r="C259" s="22"/>
      <c r="D259" s="29" t="s">
        <v>230</v>
      </c>
      <c r="E259" s="32">
        <v>21</v>
      </c>
      <c r="F259" s="30">
        <v>83.16</v>
      </c>
      <c r="G259" s="24" t="s">
        <v>231</v>
      </c>
      <c r="H259" s="24"/>
      <c r="I259" s="59">
        <v>11</v>
      </c>
      <c r="J259" s="30">
        <v>43.56</v>
      </c>
      <c r="K259" s="27"/>
    </row>
    <row r="260" customHeight="1" spans="1:11">
      <c r="A260" s="24"/>
      <c r="B260" s="24"/>
      <c r="C260" s="22"/>
      <c r="D260" s="29" t="s">
        <v>232</v>
      </c>
      <c r="E260" s="32">
        <v>4</v>
      </c>
      <c r="F260" s="30">
        <v>15.84</v>
      </c>
      <c r="G260" s="24" t="s">
        <v>229</v>
      </c>
      <c r="H260" s="24"/>
      <c r="I260" s="59"/>
      <c r="J260" s="30">
        <v>0</v>
      </c>
      <c r="K260" s="27"/>
    </row>
    <row r="261" customHeight="1" spans="1:11">
      <c r="A261" s="24"/>
      <c r="B261" s="24"/>
      <c r="C261" s="22"/>
      <c r="D261" s="29" t="s">
        <v>233</v>
      </c>
      <c r="E261" s="32">
        <v>5</v>
      </c>
      <c r="F261" s="30">
        <v>19.8</v>
      </c>
      <c r="G261" s="24" t="s">
        <v>227</v>
      </c>
      <c r="H261" s="24"/>
      <c r="I261" s="59"/>
      <c r="J261" s="30">
        <v>0</v>
      </c>
      <c r="K261" s="27"/>
    </row>
    <row r="262" customHeight="1" spans="1:11">
      <c r="A262" s="24"/>
      <c r="B262" s="24"/>
      <c r="C262" s="22"/>
      <c r="D262" s="29" t="s">
        <v>164</v>
      </c>
      <c r="E262" s="32">
        <v>20</v>
      </c>
      <c r="F262" s="30">
        <v>129.6</v>
      </c>
      <c r="G262" s="31" t="s">
        <v>234</v>
      </c>
      <c r="H262" s="24"/>
      <c r="I262" s="59"/>
      <c r="J262" s="30">
        <v>0</v>
      </c>
      <c r="K262" s="27"/>
    </row>
    <row r="263" customHeight="1" spans="1:11">
      <c r="A263" s="24"/>
      <c r="B263" s="24"/>
      <c r="C263" s="22"/>
      <c r="D263" s="29" t="s">
        <v>235</v>
      </c>
      <c r="E263" s="32">
        <v>800</v>
      </c>
      <c r="F263" s="30">
        <v>4665.60000000001</v>
      </c>
      <c r="G263" s="31" t="s">
        <v>236</v>
      </c>
      <c r="H263" s="24"/>
      <c r="I263" s="59">
        <v>792</v>
      </c>
      <c r="J263" s="30">
        <v>4618.94400000001</v>
      </c>
      <c r="K263" s="27"/>
    </row>
    <row r="264" customHeight="1" spans="1:11">
      <c r="A264" s="24"/>
      <c r="B264" s="24"/>
      <c r="C264" s="22"/>
      <c r="D264" s="29" t="s">
        <v>237</v>
      </c>
      <c r="E264" s="32">
        <v>20</v>
      </c>
      <c r="F264" s="30">
        <v>36</v>
      </c>
      <c r="G264" s="31" t="s">
        <v>238</v>
      </c>
      <c r="H264" s="24"/>
      <c r="I264" s="59">
        <v>0</v>
      </c>
      <c r="J264" s="30">
        <v>0</v>
      </c>
      <c r="K264" s="27"/>
    </row>
    <row r="265" customHeight="1" spans="1:11">
      <c r="A265" s="24"/>
      <c r="B265" s="24"/>
      <c r="C265" s="22"/>
      <c r="D265" s="29" t="s">
        <v>239</v>
      </c>
      <c r="E265" s="32">
        <v>28</v>
      </c>
      <c r="F265" s="30">
        <v>110.88</v>
      </c>
      <c r="G265" s="31" t="s">
        <v>240</v>
      </c>
      <c r="H265" s="24"/>
      <c r="I265" s="59">
        <v>7</v>
      </c>
      <c r="J265" s="30">
        <v>27.72</v>
      </c>
      <c r="K265" s="27"/>
    </row>
    <row r="266" customHeight="1" spans="1:11">
      <c r="A266" s="24"/>
      <c r="B266" s="24"/>
      <c r="C266" s="22"/>
      <c r="D266" s="29" t="s">
        <v>241</v>
      </c>
      <c r="E266" s="32">
        <v>40</v>
      </c>
      <c r="F266" s="30">
        <v>158.4</v>
      </c>
      <c r="G266" s="31" t="s">
        <v>242</v>
      </c>
      <c r="H266" s="24"/>
      <c r="I266" s="59">
        <v>0</v>
      </c>
      <c r="J266" s="30">
        <v>0</v>
      </c>
      <c r="K266" s="27"/>
    </row>
    <row r="267" customHeight="1" spans="1:11">
      <c r="A267" s="24"/>
      <c r="B267" s="24">
        <v>2</v>
      </c>
      <c r="C267" s="22" t="s">
        <v>120</v>
      </c>
      <c r="D267" s="50" t="s">
        <v>16</v>
      </c>
      <c r="E267" s="59">
        <f t="shared" ref="E267:J267" si="3">SUM(E268:E312)</f>
        <v>15805</v>
      </c>
      <c r="F267" s="30">
        <f t="shared" si="3"/>
        <v>18738.8533000003</v>
      </c>
      <c r="G267" s="59"/>
      <c r="H267" s="59"/>
      <c r="I267" s="59">
        <f t="shared" si="3"/>
        <v>15805</v>
      </c>
      <c r="J267" s="30">
        <f t="shared" si="3"/>
        <v>18738.7621000003</v>
      </c>
      <c r="K267" s="27"/>
    </row>
    <row r="268" customHeight="1" spans="1:11">
      <c r="A268" s="24"/>
      <c r="B268" s="24"/>
      <c r="C268" s="22"/>
      <c r="D268" s="29" t="s">
        <v>201</v>
      </c>
      <c r="E268" s="32">
        <v>57</v>
      </c>
      <c r="F268" s="30">
        <v>89.4067999999999</v>
      </c>
      <c r="G268" s="24"/>
      <c r="H268" s="24"/>
      <c r="I268" s="32">
        <v>57</v>
      </c>
      <c r="J268" s="30">
        <v>89.4067999999999</v>
      </c>
      <c r="K268" s="27"/>
    </row>
    <row r="269" customHeight="1" spans="1:11">
      <c r="A269" s="24"/>
      <c r="B269" s="24"/>
      <c r="C269" s="22"/>
      <c r="D269" s="29" t="s">
        <v>243</v>
      </c>
      <c r="E269" s="32">
        <v>2</v>
      </c>
      <c r="F269" s="30">
        <v>3.7646</v>
      </c>
      <c r="G269" s="24"/>
      <c r="H269" s="24"/>
      <c r="I269" s="32">
        <v>2</v>
      </c>
      <c r="J269" s="30">
        <v>3.7646</v>
      </c>
      <c r="K269" s="27"/>
    </row>
    <row r="270" customHeight="1" spans="1:11">
      <c r="A270" s="24"/>
      <c r="B270" s="24"/>
      <c r="C270" s="22"/>
      <c r="D270" s="29" t="s">
        <v>203</v>
      </c>
      <c r="E270" s="32">
        <v>1</v>
      </c>
      <c r="F270" s="30">
        <v>1.5233</v>
      </c>
      <c r="G270" s="24"/>
      <c r="H270" s="24"/>
      <c r="I270" s="32">
        <v>1</v>
      </c>
      <c r="J270" s="30">
        <v>1.5233</v>
      </c>
      <c r="K270" s="27"/>
    </row>
    <row r="271" customHeight="1" spans="1:11">
      <c r="A271" s="24"/>
      <c r="B271" s="24"/>
      <c r="C271" s="22"/>
      <c r="D271" s="29" t="s">
        <v>204</v>
      </c>
      <c r="E271" s="32">
        <v>5</v>
      </c>
      <c r="F271" s="30">
        <v>5.6</v>
      </c>
      <c r="G271" s="24"/>
      <c r="H271" s="24"/>
      <c r="I271" s="32">
        <v>5</v>
      </c>
      <c r="J271" s="30">
        <v>5.6</v>
      </c>
      <c r="K271" s="27"/>
    </row>
    <row r="272" customHeight="1" spans="1:11">
      <c r="A272" s="24"/>
      <c r="B272" s="24"/>
      <c r="C272" s="22"/>
      <c r="D272" s="29" t="s">
        <v>244</v>
      </c>
      <c r="E272" s="32">
        <v>5</v>
      </c>
      <c r="F272" s="30">
        <v>6.56</v>
      </c>
      <c r="G272" s="24"/>
      <c r="H272" s="24"/>
      <c r="I272" s="32">
        <v>5</v>
      </c>
      <c r="J272" s="30">
        <v>6.56</v>
      </c>
      <c r="K272" s="27"/>
    </row>
    <row r="273" customHeight="1" spans="1:11">
      <c r="A273" s="24"/>
      <c r="B273" s="24"/>
      <c r="C273" s="22"/>
      <c r="D273" s="29" t="s">
        <v>245</v>
      </c>
      <c r="E273" s="32">
        <v>35</v>
      </c>
      <c r="F273" s="30">
        <v>30.8324</v>
      </c>
      <c r="G273" s="24"/>
      <c r="H273" s="24"/>
      <c r="I273" s="32">
        <v>35</v>
      </c>
      <c r="J273" s="30">
        <v>30.8364</v>
      </c>
      <c r="K273" s="27"/>
    </row>
    <row r="274" customHeight="1" spans="1:11">
      <c r="A274" s="24"/>
      <c r="B274" s="24"/>
      <c r="C274" s="22"/>
      <c r="D274" s="29" t="s">
        <v>246</v>
      </c>
      <c r="E274" s="32">
        <v>568</v>
      </c>
      <c r="F274" s="30">
        <v>468.097299999999</v>
      </c>
      <c r="G274" s="24"/>
      <c r="H274" s="24"/>
      <c r="I274" s="32">
        <v>568</v>
      </c>
      <c r="J274" s="30">
        <v>468.036399999999</v>
      </c>
      <c r="K274" s="27"/>
    </row>
    <row r="275" customHeight="1" spans="1:11">
      <c r="A275" s="24"/>
      <c r="B275" s="24"/>
      <c r="C275" s="22"/>
      <c r="D275" s="29" t="s">
        <v>247</v>
      </c>
      <c r="E275" s="32">
        <v>1023</v>
      </c>
      <c r="F275" s="30">
        <v>858.395499999996</v>
      </c>
      <c r="G275" s="24"/>
      <c r="H275" s="24"/>
      <c r="I275" s="32">
        <v>1023</v>
      </c>
      <c r="J275" s="30">
        <v>858.226199999996</v>
      </c>
      <c r="K275" s="27"/>
    </row>
    <row r="276" customHeight="1" spans="1:11">
      <c r="A276" s="24"/>
      <c r="B276" s="24"/>
      <c r="C276" s="22"/>
      <c r="D276" s="29" t="s">
        <v>248</v>
      </c>
      <c r="E276" s="32">
        <v>1929</v>
      </c>
      <c r="F276" s="30">
        <v>1725.02820000006</v>
      </c>
      <c r="G276" s="24"/>
      <c r="H276" s="24"/>
      <c r="I276" s="32">
        <v>1929</v>
      </c>
      <c r="J276" s="30">
        <v>1724.77350000006</v>
      </c>
      <c r="K276" s="27"/>
    </row>
    <row r="277" customHeight="1" spans="1:11">
      <c r="A277" s="24"/>
      <c r="B277" s="24"/>
      <c r="C277" s="22"/>
      <c r="D277" s="29" t="s">
        <v>249</v>
      </c>
      <c r="E277" s="32">
        <v>1</v>
      </c>
      <c r="F277" s="30">
        <v>0.9737</v>
      </c>
      <c r="G277" s="24"/>
      <c r="H277" s="24"/>
      <c r="I277" s="32">
        <v>1</v>
      </c>
      <c r="J277" s="30">
        <v>0.9737</v>
      </c>
      <c r="K277" s="27"/>
    </row>
    <row r="278" customHeight="1" spans="1:11">
      <c r="A278" s="24"/>
      <c r="B278" s="24"/>
      <c r="C278" s="22"/>
      <c r="D278" s="29" t="s">
        <v>250</v>
      </c>
      <c r="E278" s="32">
        <v>241</v>
      </c>
      <c r="F278" s="30">
        <v>204.9629</v>
      </c>
      <c r="G278" s="24"/>
      <c r="H278" s="24"/>
      <c r="I278" s="32">
        <v>241</v>
      </c>
      <c r="J278" s="30">
        <v>205.0081</v>
      </c>
      <c r="K278" s="27"/>
    </row>
    <row r="279" customHeight="1" spans="1:11">
      <c r="A279" s="24"/>
      <c r="B279" s="24"/>
      <c r="C279" s="22"/>
      <c r="D279" s="29" t="s">
        <v>251</v>
      </c>
      <c r="E279" s="32">
        <v>197</v>
      </c>
      <c r="F279" s="30">
        <v>148.6517</v>
      </c>
      <c r="G279" s="24"/>
      <c r="H279" s="24"/>
      <c r="I279" s="32">
        <v>197</v>
      </c>
      <c r="J279" s="30">
        <v>148.6597</v>
      </c>
      <c r="K279" s="27"/>
    </row>
    <row r="280" customHeight="1" spans="1:11">
      <c r="A280" s="24"/>
      <c r="B280" s="24"/>
      <c r="C280" s="22"/>
      <c r="D280" s="29" t="s">
        <v>252</v>
      </c>
      <c r="E280" s="32">
        <v>1801</v>
      </c>
      <c r="F280" s="30">
        <v>1505.20770000003</v>
      </c>
      <c r="G280" s="24"/>
      <c r="H280" s="24"/>
      <c r="I280" s="32">
        <v>1801</v>
      </c>
      <c r="J280" s="30">
        <v>1505.24810000003</v>
      </c>
      <c r="K280" s="27"/>
    </row>
    <row r="281" customHeight="1" spans="1:11">
      <c r="A281" s="24"/>
      <c r="B281" s="24"/>
      <c r="C281" s="22"/>
      <c r="D281" s="29" t="s">
        <v>253</v>
      </c>
      <c r="E281" s="32">
        <v>5413</v>
      </c>
      <c r="F281" s="30">
        <v>4755.78110000017</v>
      </c>
      <c r="G281" s="24"/>
      <c r="H281" s="24"/>
      <c r="I281" s="32">
        <v>5413</v>
      </c>
      <c r="J281" s="30">
        <v>4755.89190000017</v>
      </c>
      <c r="K281" s="27"/>
    </row>
    <row r="282" customHeight="1" spans="1:11">
      <c r="A282" s="24"/>
      <c r="B282" s="24"/>
      <c r="C282" s="22"/>
      <c r="D282" s="29" t="s">
        <v>254</v>
      </c>
      <c r="E282" s="32">
        <v>1698</v>
      </c>
      <c r="F282" s="30">
        <v>1385.68770000002</v>
      </c>
      <c r="G282" s="24"/>
      <c r="H282" s="24"/>
      <c r="I282" s="32">
        <v>1698</v>
      </c>
      <c r="J282" s="30">
        <v>1385.87300000002</v>
      </c>
      <c r="K282" s="27"/>
    </row>
    <row r="283" customHeight="1" spans="1:11">
      <c r="A283" s="24"/>
      <c r="B283" s="24"/>
      <c r="C283" s="22"/>
      <c r="D283" s="29" t="s">
        <v>211</v>
      </c>
      <c r="E283" s="32">
        <v>6</v>
      </c>
      <c r="F283" s="30">
        <v>7.68</v>
      </c>
      <c r="G283" s="24"/>
      <c r="H283" s="24"/>
      <c r="I283" s="32">
        <v>6</v>
      </c>
      <c r="J283" s="30">
        <v>7.68</v>
      </c>
      <c r="K283" s="27"/>
    </row>
    <row r="284" customHeight="1" spans="1:11">
      <c r="A284" s="24"/>
      <c r="B284" s="24"/>
      <c r="C284" s="22"/>
      <c r="D284" s="29" t="s">
        <v>131</v>
      </c>
      <c r="E284" s="32">
        <v>16</v>
      </c>
      <c r="F284" s="30">
        <v>21.76</v>
      </c>
      <c r="G284" s="24"/>
      <c r="H284" s="24"/>
      <c r="I284" s="32">
        <v>16</v>
      </c>
      <c r="J284" s="30">
        <v>21.76</v>
      </c>
      <c r="K284" s="27"/>
    </row>
    <row r="285" customHeight="1" spans="1:11">
      <c r="A285" s="24"/>
      <c r="B285" s="24"/>
      <c r="C285" s="22"/>
      <c r="D285" s="29" t="s">
        <v>132</v>
      </c>
      <c r="E285" s="32">
        <v>1</v>
      </c>
      <c r="F285" s="30">
        <v>1.4193</v>
      </c>
      <c r="G285" s="24"/>
      <c r="H285" s="24"/>
      <c r="I285" s="32">
        <v>1</v>
      </c>
      <c r="J285" s="30">
        <v>1.4193</v>
      </c>
      <c r="K285" s="27"/>
    </row>
    <row r="286" customHeight="1" spans="1:11">
      <c r="A286" s="24"/>
      <c r="B286" s="24"/>
      <c r="C286" s="22"/>
      <c r="D286" s="29" t="s">
        <v>133</v>
      </c>
      <c r="E286" s="32">
        <v>12</v>
      </c>
      <c r="F286" s="30">
        <v>26.3192</v>
      </c>
      <c r="G286" s="24"/>
      <c r="H286" s="24"/>
      <c r="I286" s="32">
        <v>12</v>
      </c>
      <c r="J286" s="30">
        <v>26.3192</v>
      </c>
      <c r="K286" s="27"/>
    </row>
    <row r="287" customHeight="1" spans="1:11">
      <c r="A287" s="24"/>
      <c r="B287" s="24"/>
      <c r="C287" s="22"/>
      <c r="D287" s="29" t="s">
        <v>134</v>
      </c>
      <c r="E287" s="32">
        <v>24</v>
      </c>
      <c r="F287" s="30">
        <v>32.96</v>
      </c>
      <c r="G287" s="24"/>
      <c r="H287" s="24"/>
      <c r="I287" s="32">
        <v>24</v>
      </c>
      <c r="J287" s="30">
        <v>32.96</v>
      </c>
      <c r="K287" s="27"/>
    </row>
    <row r="288" customHeight="1" spans="1:11">
      <c r="A288" s="24"/>
      <c r="B288" s="24"/>
      <c r="C288" s="22"/>
      <c r="D288" s="29" t="s">
        <v>255</v>
      </c>
      <c r="E288" s="32">
        <v>1</v>
      </c>
      <c r="F288" s="30">
        <v>1.44</v>
      </c>
      <c r="G288" s="31"/>
      <c r="H288" s="31"/>
      <c r="I288" s="32">
        <v>1</v>
      </c>
      <c r="J288" s="30">
        <v>1.44</v>
      </c>
      <c r="K288" s="64"/>
    </row>
    <row r="289" customHeight="1" spans="1:11">
      <c r="A289" s="24"/>
      <c r="B289" s="24"/>
      <c r="C289" s="22"/>
      <c r="D289" s="29" t="s">
        <v>256</v>
      </c>
      <c r="E289" s="32">
        <v>12</v>
      </c>
      <c r="F289" s="30">
        <v>29.09</v>
      </c>
      <c r="G289" s="31"/>
      <c r="H289" s="31"/>
      <c r="I289" s="32">
        <v>12</v>
      </c>
      <c r="J289" s="30">
        <v>29.09</v>
      </c>
      <c r="K289" s="64"/>
    </row>
    <row r="290" customHeight="1" spans="1:11">
      <c r="A290" s="24"/>
      <c r="B290" s="24"/>
      <c r="C290" s="22"/>
      <c r="D290" s="29" t="s">
        <v>257</v>
      </c>
      <c r="E290" s="32">
        <v>80</v>
      </c>
      <c r="F290" s="30">
        <v>204.2288</v>
      </c>
      <c r="G290" s="31"/>
      <c r="H290" s="31"/>
      <c r="I290" s="32">
        <v>80</v>
      </c>
      <c r="J290" s="30">
        <v>204.2288</v>
      </c>
      <c r="K290" s="64"/>
    </row>
    <row r="291" customHeight="1" spans="1:11">
      <c r="A291" s="24"/>
      <c r="B291" s="24"/>
      <c r="C291" s="22"/>
      <c r="D291" s="29" t="s">
        <v>135</v>
      </c>
      <c r="E291" s="32">
        <v>61</v>
      </c>
      <c r="F291" s="30">
        <v>84.9684</v>
      </c>
      <c r="G291" s="31"/>
      <c r="H291" s="31"/>
      <c r="I291" s="32">
        <v>61</v>
      </c>
      <c r="J291" s="30">
        <v>84.9684</v>
      </c>
      <c r="K291" s="64"/>
    </row>
    <row r="292" customHeight="1" spans="1:11">
      <c r="A292" s="24"/>
      <c r="B292" s="24"/>
      <c r="C292" s="22"/>
      <c r="D292" s="29" t="s">
        <v>213</v>
      </c>
      <c r="E292" s="32">
        <v>287</v>
      </c>
      <c r="F292" s="30">
        <v>555.382299999998</v>
      </c>
      <c r="G292" s="31"/>
      <c r="H292" s="31"/>
      <c r="I292" s="32">
        <v>287</v>
      </c>
      <c r="J292" s="30">
        <v>555.382299999998</v>
      </c>
      <c r="K292" s="64"/>
    </row>
    <row r="293" customHeight="1" spans="1:11">
      <c r="A293" s="24"/>
      <c r="B293" s="24"/>
      <c r="C293" s="22"/>
      <c r="D293" s="29" t="s">
        <v>214</v>
      </c>
      <c r="E293" s="32">
        <v>38</v>
      </c>
      <c r="F293" s="30">
        <v>51.8152</v>
      </c>
      <c r="G293" s="31"/>
      <c r="H293" s="31"/>
      <c r="I293" s="32">
        <v>38</v>
      </c>
      <c r="J293" s="30">
        <v>51.8152</v>
      </c>
      <c r="K293" s="64"/>
    </row>
    <row r="294" customHeight="1" spans="1:11">
      <c r="A294" s="24"/>
      <c r="B294" s="24"/>
      <c r="C294" s="22"/>
      <c r="D294" s="29" t="s">
        <v>258</v>
      </c>
      <c r="E294" s="32">
        <v>196</v>
      </c>
      <c r="F294" s="30">
        <v>494.102000000001</v>
      </c>
      <c r="G294" s="31"/>
      <c r="H294" s="31"/>
      <c r="I294" s="32">
        <v>196</v>
      </c>
      <c r="J294" s="30">
        <v>494.102000000001</v>
      </c>
      <c r="K294" s="64"/>
    </row>
    <row r="295" customHeight="1" spans="1:11">
      <c r="A295" s="24"/>
      <c r="B295" s="24"/>
      <c r="C295" s="22"/>
      <c r="D295" s="29" t="s">
        <v>259</v>
      </c>
      <c r="E295" s="32">
        <v>492</v>
      </c>
      <c r="F295" s="30">
        <v>909.186199999999</v>
      </c>
      <c r="G295" s="31"/>
      <c r="H295" s="31"/>
      <c r="I295" s="32">
        <v>492</v>
      </c>
      <c r="J295" s="30">
        <v>909.186199999999</v>
      </c>
      <c r="K295" s="64"/>
    </row>
    <row r="296" customHeight="1" spans="1:11">
      <c r="A296" s="24"/>
      <c r="B296" s="24"/>
      <c r="C296" s="22"/>
      <c r="D296" s="29" t="s">
        <v>260</v>
      </c>
      <c r="E296" s="32">
        <v>70</v>
      </c>
      <c r="F296" s="30">
        <v>98.2399999999999</v>
      </c>
      <c r="G296" s="31"/>
      <c r="H296" s="31"/>
      <c r="I296" s="32">
        <v>70</v>
      </c>
      <c r="J296" s="30">
        <v>98.2399999999999</v>
      </c>
      <c r="K296" s="64"/>
    </row>
    <row r="297" customHeight="1" spans="1:11">
      <c r="A297" s="24"/>
      <c r="B297" s="24"/>
      <c r="C297" s="22"/>
      <c r="D297" s="29" t="s">
        <v>261</v>
      </c>
      <c r="E297" s="32">
        <v>74</v>
      </c>
      <c r="F297" s="30">
        <v>105.28</v>
      </c>
      <c r="G297" s="31"/>
      <c r="H297" s="31"/>
      <c r="I297" s="32">
        <v>74</v>
      </c>
      <c r="J297" s="30">
        <v>105.28</v>
      </c>
      <c r="K297" s="64"/>
    </row>
    <row r="298" customHeight="1" spans="1:11">
      <c r="A298" s="24"/>
      <c r="B298" s="24"/>
      <c r="C298" s="22"/>
      <c r="D298" s="29" t="s">
        <v>216</v>
      </c>
      <c r="E298" s="32">
        <v>92</v>
      </c>
      <c r="F298" s="30">
        <v>122.56</v>
      </c>
      <c r="G298" s="31"/>
      <c r="H298" s="31"/>
      <c r="I298" s="32">
        <v>92</v>
      </c>
      <c r="J298" s="30">
        <v>122.56</v>
      </c>
      <c r="K298" s="64"/>
    </row>
    <row r="299" customHeight="1" spans="1:11">
      <c r="A299" s="24"/>
      <c r="B299" s="24"/>
      <c r="C299" s="22"/>
      <c r="D299" s="29" t="s">
        <v>262</v>
      </c>
      <c r="E299" s="32">
        <v>51</v>
      </c>
      <c r="F299" s="30">
        <v>70.24</v>
      </c>
      <c r="G299" s="31"/>
      <c r="H299" s="31"/>
      <c r="I299" s="32">
        <v>51</v>
      </c>
      <c r="J299" s="30">
        <v>70.24</v>
      </c>
      <c r="K299" s="64"/>
    </row>
    <row r="300" customHeight="1" spans="1:11">
      <c r="A300" s="24"/>
      <c r="B300" s="24"/>
      <c r="C300" s="22"/>
      <c r="D300" s="29" t="s">
        <v>217</v>
      </c>
      <c r="E300" s="32">
        <v>465</v>
      </c>
      <c r="F300" s="30">
        <v>914.883700000002</v>
      </c>
      <c r="G300" s="31"/>
      <c r="H300" s="31"/>
      <c r="I300" s="32">
        <v>465</v>
      </c>
      <c r="J300" s="30">
        <v>914.883700000002</v>
      </c>
      <c r="K300" s="64"/>
    </row>
    <row r="301" customHeight="1" spans="1:11">
      <c r="A301" s="24"/>
      <c r="B301" s="24"/>
      <c r="C301" s="22"/>
      <c r="D301" s="29" t="s">
        <v>218</v>
      </c>
      <c r="E301" s="32">
        <v>181</v>
      </c>
      <c r="F301" s="30">
        <v>238.24</v>
      </c>
      <c r="G301" s="31"/>
      <c r="H301" s="31"/>
      <c r="I301" s="32">
        <v>181</v>
      </c>
      <c r="J301" s="30">
        <v>238.24</v>
      </c>
      <c r="K301" s="64"/>
    </row>
    <row r="302" customHeight="1" spans="1:11">
      <c r="A302" s="24"/>
      <c r="B302" s="24"/>
      <c r="C302" s="22"/>
      <c r="D302" s="29" t="s">
        <v>263</v>
      </c>
      <c r="E302" s="32">
        <v>22</v>
      </c>
      <c r="F302" s="30">
        <v>28.16</v>
      </c>
      <c r="G302" s="31"/>
      <c r="H302" s="31"/>
      <c r="I302" s="32">
        <v>22</v>
      </c>
      <c r="J302" s="30">
        <v>28.16</v>
      </c>
      <c r="K302" s="64"/>
    </row>
    <row r="303" customHeight="1" spans="1:11">
      <c r="A303" s="24"/>
      <c r="B303" s="24"/>
      <c r="C303" s="22"/>
      <c r="D303" s="29" t="s">
        <v>264</v>
      </c>
      <c r="E303" s="32">
        <v>3</v>
      </c>
      <c r="F303" s="30">
        <v>9.6813</v>
      </c>
      <c r="G303" s="31"/>
      <c r="H303" s="31"/>
      <c r="I303" s="32">
        <v>3</v>
      </c>
      <c r="J303" s="30">
        <v>9.6813</v>
      </c>
      <c r="K303" s="64"/>
    </row>
    <row r="304" customHeight="1" spans="1:11">
      <c r="A304" s="24"/>
      <c r="B304" s="24"/>
      <c r="C304" s="22"/>
      <c r="D304" s="29" t="s">
        <v>220</v>
      </c>
      <c r="E304" s="32">
        <v>33</v>
      </c>
      <c r="F304" s="30">
        <v>213.84</v>
      </c>
      <c r="G304" s="31"/>
      <c r="H304" s="31"/>
      <c r="I304" s="32">
        <v>33</v>
      </c>
      <c r="J304" s="30">
        <v>213.84</v>
      </c>
      <c r="K304" s="64"/>
    </row>
    <row r="305" customHeight="1" spans="1:11">
      <c r="A305" s="24"/>
      <c r="B305" s="24"/>
      <c r="C305" s="22"/>
      <c r="D305" s="29" t="s">
        <v>265</v>
      </c>
      <c r="E305" s="32">
        <v>196</v>
      </c>
      <c r="F305" s="30">
        <v>1270.08</v>
      </c>
      <c r="G305" s="31"/>
      <c r="H305" s="31"/>
      <c r="I305" s="32">
        <v>196</v>
      </c>
      <c r="J305" s="30">
        <v>1270.08</v>
      </c>
      <c r="K305" s="64"/>
    </row>
    <row r="306" customHeight="1" spans="1:11">
      <c r="A306" s="24"/>
      <c r="B306" s="24"/>
      <c r="C306" s="22"/>
      <c r="D306" s="29" t="s">
        <v>266</v>
      </c>
      <c r="E306" s="32">
        <v>73</v>
      </c>
      <c r="F306" s="30">
        <v>473.040000000001</v>
      </c>
      <c r="G306" s="31"/>
      <c r="H306" s="31"/>
      <c r="I306" s="32">
        <v>73</v>
      </c>
      <c r="J306" s="30">
        <v>473.040000000001</v>
      </c>
      <c r="K306" s="64"/>
    </row>
    <row r="307" customHeight="1" spans="1:11">
      <c r="A307" s="24"/>
      <c r="B307" s="24"/>
      <c r="C307" s="22"/>
      <c r="D307" s="29" t="s">
        <v>267</v>
      </c>
      <c r="E307" s="32">
        <v>50</v>
      </c>
      <c r="F307" s="30">
        <v>324</v>
      </c>
      <c r="G307" s="31"/>
      <c r="H307" s="31"/>
      <c r="I307" s="32">
        <v>50</v>
      </c>
      <c r="J307" s="30">
        <v>324</v>
      </c>
      <c r="K307" s="64"/>
    </row>
    <row r="308" customHeight="1" spans="1:11">
      <c r="A308" s="24"/>
      <c r="B308" s="24"/>
      <c r="C308" s="22"/>
      <c r="D308" s="29" t="s">
        <v>140</v>
      </c>
      <c r="E308" s="32">
        <v>2</v>
      </c>
      <c r="F308" s="30">
        <v>10.08</v>
      </c>
      <c r="G308" s="31"/>
      <c r="H308" s="31"/>
      <c r="I308" s="32">
        <v>2</v>
      </c>
      <c r="J308" s="30">
        <v>10.08</v>
      </c>
      <c r="K308" s="64"/>
    </row>
    <row r="309" customHeight="1" spans="1:11">
      <c r="A309" s="24"/>
      <c r="B309" s="24"/>
      <c r="C309" s="22"/>
      <c r="D309" s="29" t="s">
        <v>268</v>
      </c>
      <c r="E309" s="32">
        <v>52</v>
      </c>
      <c r="F309" s="30">
        <v>303.264</v>
      </c>
      <c r="G309" s="31"/>
      <c r="H309" s="31"/>
      <c r="I309" s="32">
        <v>52</v>
      </c>
      <c r="J309" s="30">
        <v>303.264</v>
      </c>
      <c r="K309" s="64"/>
    </row>
    <row r="310" customHeight="1" spans="1:11">
      <c r="A310" s="24"/>
      <c r="B310" s="24"/>
      <c r="C310" s="22"/>
      <c r="D310" s="29" t="s">
        <v>269</v>
      </c>
      <c r="E310" s="32">
        <v>95</v>
      </c>
      <c r="F310" s="30">
        <v>376.2</v>
      </c>
      <c r="G310" s="31"/>
      <c r="H310" s="31"/>
      <c r="I310" s="32">
        <v>95</v>
      </c>
      <c r="J310" s="30">
        <v>376.2</v>
      </c>
      <c r="K310" s="64"/>
    </row>
    <row r="311" customHeight="1" spans="1:11">
      <c r="A311" s="24"/>
      <c r="B311" s="24"/>
      <c r="C311" s="22"/>
      <c r="D311" s="29" t="s">
        <v>270</v>
      </c>
      <c r="E311" s="32">
        <v>93</v>
      </c>
      <c r="F311" s="30">
        <v>368.28</v>
      </c>
      <c r="G311" s="31"/>
      <c r="H311" s="31"/>
      <c r="I311" s="32">
        <v>93</v>
      </c>
      <c r="J311" s="30">
        <v>368.28</v>
      </c>
      <c r="K311" s="64"/>
    </row>
    <row r="312" customHeight="1" spans="1:11">
      <c r="A312" s="24"/>
      <c r="B312" s="24"/>
      <c r="C312" s="22"/>
      <c r="D312" s="29" t="s">
        <v>224</v>
      </c>
      <c r="E312" s="32">
        <v>51</v>
      </c>
      <c r="F312" s="30">
        <v>201.96</v>
      </c>
      <c r="G312" s="31"/>
      <c r="H312" s="31"/>
      <c r="I312" s="32">
        <v>51</v>
      </c>
      <c r="J312" s="30">
        <v>201.96</v>
      </c>
      <c r="K312" s="64"/>
    </row>
    <row r="313" customHeight="1" spans="1:11">
      <c r="A313" s="24"/>
      <c r="B313" s="32">
        <v>3</v>
      </c>
      <c r="C313" s="22" t="s">
        <v>111</v>
      </c>
      <c r="D313" s="48" t="s">
        <v>16</v>
      </c>
      <c r="E313" s="31">
        <f>E314+E315+E316+E317</f>
        <v>147</v>
      </c>
      <c r="F313" s="44">
        <f>F314+F315+F316+F317</f>
        <v>747.720000000001</v>
      </c>
      <c r="G313" s="31"/>
      <c r="H313" s="31"/>
      <c r="I313" s="31">
        <f>I314+I315+I316+I317</f>
        <v>0</v>
      </c>
      <c r="J313" s="44">
        <f>J314+J315+J316+J317</f>
        <v>0</v>
      </c>
      <c r="K313" s="64"/>
    </row>
    <row r="314" customHeight="1" spans="1:11">
      <c r="A314" s="24"/>
      <c r="B314" s="32"/>
      <c r="C314" s="22"/>
      <c r="D314" s="42" t="s">
        <v>271</v>
      </c>
      <c r="E314" s="32">
        <v>82</v>
      </c>
      <c r="F314" s="30">
        <v>531.360000000001</v>
      </c>
      <c r="G314" s="63" t="s">
        <v>272</v>
      </c>
      <c r="H314" s="31"/>
      <c r="I314" s="31"/>
      <c r="J314" s="44"/>
      <c r="K314" s="64"/>
    </row>
    <row r="315" customHeight="1" spans="1:11">
      <c r="A315" s="24"/>
      <c r="B315" s="32"/>
      <c r="C315" s="22"/>
      <c r="D315" s="42" t="s">
        <v>273</v>
      </c>
      <c r="E315" s="32">
        <v>19</v>
      </c>
      <c r="F315" s="30">
        <v>34.2</v>
      </c>
      <c r="G315" s="63" t="s">
        <v>272</v>
      </c>
      <c r="H315" s="31"/>
      <c r="I315" s="31"/>
      <c r="J315" s="44"/>
      <c r="K315" s="64"/>
    </row>
    <row r="316" customHeight="1" spans="1:11">
      <c r="A316" s="24"/>
      <c r="B316" s="32"/>
      <c r="C316" s="22"/>
      <c r="D316" s="42" t="s">
        <v>274</v>
      </c>
      <c r="E316" s="32">
        <v>28</v>
      </c>
      <c r="F316" s="30">
        <v>110.88</v>
      </c>
      <c r="G316" s="63" t="s">
        <v>272</v>
      </c>
      <c r="H316" s="31"/>
      <c r="I316" s="31"/>
      <c r="J316" s="44"/>
      <c r="K316" s="64"/>
    </row>
    <row r="317" customHeight="1" spans="1:11">
      <c r="A317" s="24"/>
      <c r="B317" s="32"/>
      <c r="C317" s="22"/>
      <c r="D317" s="42" t="s">
        <v>275</v>
      </c>
      <c r="E317" s="32">
        <v>18</v>
      </c>
      <c r="F317" s="30">
        <v>71.28</v>
      </c>
      <c r="G317" s="63" t="s">
        <v>272</v>
      </c>
      <c r="H317" s="31"/>
      <c r="I317" s="31"/>
      <c r="J317" s="44"/>
      <c r="K317" s="64"/>
    </row>
  </sheetData>
  <mergeCells count="109">
    <mergeCell ref="A2:K2"/>
    <mergeCell ref="B4:D4"/>
    <mergeCell ref="B5:D5"/>
    <mergeCell ref="B17:D17"/>
    <mergeCell ref="B53:D53"/>
    <mergeCell ref="B129:D129"/>
    <mergeCell ref="A5:A16"/>
    <mergeCell ref="A17:A52"/>
    <mergeCell ref="A53:A97"/>
    <mergeCell ref="A98:A128"/>
    <mergeCell ref="A129:A181"/>
    <mergeCell ref="A182:A254"/>
    <mergeCell ref="A255:A317"/>
    <mergeCell ref="B6:B7"/>
    <mergeCell ref="B8:B14"/>
    <mergeCell ref="B15:B16"/>
    <mergeCell ref="B18:B25"/>
    <mergeCell ref="B26:B27"/>
    <mergeCell ref="B28:B33"/>
    <mergeCell ref="B34:B44"/>
    <mergeCell ref="B45:B52"/>
    <mergeCell ref="B54:B55"/>
    <mergeCell ref="B56:B58"/>
    <mergeCell ref="B59:B69"/>
    <mergeCell ref="B70:B75"/>
    <mergeCell ref="B76:B80"/>
    <mergeCell ref="B81:B86"/>
    <mergeCell ref="B87:B97"/>
    <mergeCell ref="B99:B101"/>
    <mergeCell ref="B102:B108"/>
    <mergeCell ref="B109:B113"/>
    <mergeCell ref="B114:B117"/>
    <mergeCell ref="B118:B119"/>
    <mergeCell ref="B120:B121"/>
    <mergeCell ref="B122:B128"/>
    <mergeCell ref="B130:B150"/>
    <mergeCell ref="B151:B154"/>
    <mergeCell ref="B155:B157"/>
    <mergeCell ref="B158:B159"/>
    <mergeCell ref="B160:B163"/>
    <mergeCell ref="B164:B168"/>
    <mergeCell ref="B169:B172"/>
    <mergeCell ref="B173:B177"/>
    <mergeCell ref="B178:B179"/>
    <mergeCell ref="B180:B181"/>
    <mergeCell ref="B183:B185"/>
    <mergeCell ref="B186:B189"/>
    <mergeCell ref="B190:B193"/>
    <mergeCell ref="B194:B199"/>
    <mergeCell ref="B200:B202"/>
    <mergeCell ref="B203:B204"/>
    <mergeCell ref="B205:B207"/>
    <mergeCell ref="B208:B210"/>
    <mergeCell ref="B211:B218"/>
    <mergeCell ref="B219:B220"/>
    <mergeCell ref="B221:B222"/>
    <mergeCell ref="B223:B224"/>
    <mergeCell ref="B225:B254"/>
    <mergeCell ref="B256:B266"/>
    <mergeCell ref="B267:B312"/>
    <mergeCell ref="B313:B317"/>
    <mergeCell ref="C6:C7"/>
    <mergeCell ref="C8:C14"/>
    <mergeCell ref="C15:C16"/>
    <mergeCell ref="C18:C25"/>
    <mergeCell ref="C26:C27"/>
    <mergeCell ref="C28:C33"/>
    <mergeCell ref="C34:C44"/>
    <mergeCell ref="C45:C52"/>
    <mergeCell ref="C54:C55"/>
    <mergeCell ref="C56:C58"/>
    <mergeCell ref="C59:C69"/>
    <mergeCell ref="C70:C75"/>
    <mergeCell ref="C76:C80"/>
    <mergeCell ref="C81:C86"/>
    <mergeCell ref="C87:C97"/>
    <mergeCell ref="C99:C101"/>
    <mergeCell ref="C102:C108"/>
    <mergeCell ref="C109:C113"/>
    <mergeCell ref="C114:C117"/>
    <mergeCell ref="C118:C119"/>
    <mergeCell ref="C120:C121"/>
    <mergeCell ref="C122:C128"/>
    <mergeCell ref="C130:C150"/>
    <mergeCell ref="C151:C154"/>
    <mergeCell ref="C155:C157"/>
    <mergeCell ref="C158:C159"/>
    <mergeCell ref="C160:C163"/>
    <mergeCell ref="C164:C168"/>
    <mergeCell ref="C169:C172"/>
    <mergeCell ref="C173:C177"/>
    <mergeCell ref="C178:C179"/>
    <mergeCell ref="C180:C181"/>
    <mergeCell ref="C183:C185"/>
    <mergeCell ref="C186:C189"/>
    <mergeCell ref="C190:C193"/>
    <mergeCell ref="C194:C199"/>
    <mergeCell ref="C200:C202"/>
    <mergeCell ref="C203:C204"/>
    <mergeCell ref="C205:C207"/>
    <mergeCell ref="C208:C210"/>
    <mergeCell ref="C211:C218"/>
    <mergeCell ref="C219:C220"/>
    <mergeCell ref="C221:C222"/>
    <mergeCell ref="C223:C224"/>
    <mergeCell ref="C225:C254"/>
    <mergeCell ref="C256:C266"/>
    <mergeCell ref="C267:C312"/>
    <mergeCell ref="C313:C3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Yaoguang</dc:creator>
  <cp:lastModifiedBy>航</cp:lastModifiedBy>
  <dcterms:created xsi:type="dcterms:W3CDTF">2020-04-16T05:40:00Z</dcterms:created>
  <dcterms:modified xsi:type="dcterms:W3CDTF">2024-03-23T06:17:39Z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56F9158A465A43CD9A9EF82B5B92A0D0_13</vt:lpwstr>
  </property>
</Properties>
</file>